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1"/>
  </bookViews>
  <sheets>
    <sheet name="1° ANNO  " sheetId="1" r:id="rId1"/>
    <sheet name="2° ANNO " sheetId="4" r:id="rId2"/>
    <sheet name="3° ANNO " sheetId="5" r:id="rId3"/>
  </sheets>
  <definedNames/>
  <calcPr calcId="152511"/>
</workbook>
</file>

<file path=xl/comments1.xml><?xml version="1.0" encoding="utf-8"?>
<comments xmlns="http://schemas.openxmlformats.org/spreadsheetml/2006/main">
  <authors>
    <author>Amministratore</author>
    <author>Utente</author>
    <author>ANGELA TRAMONTANO</author>
  </authors>
  <commentList>
    <comment ref="H68" authorId="0">
      <text>
        <r>
          <rPr>
            <b/>
            <sz val="9"/>
            <rFont val="Tahoma"/>
            <family val="2"/>
          </rPr>
          <t>Amministratore: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FARA' LEZIONE PROF DI VENERE</t>
        </r>
      </text>
    </comment>
    <comment ref="H69" authorId="0">
      <text>
        <r>
          <rPr>
            <b/>
            <sz val="9"/>
            <rFont val="Tahoma"/>
            <family val="2"/>
          </rPr>
          <t>Amministratore: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FARA' LEZIONE PROF DI VENERE</t>
        </r>
      </text>
    </comment>
    <comment ref="H70" authorId="0">
      <text>
        <r>
          <rPr>
            <b/>
            <sz val="9"/>
            <rFont val="Tahoma"/>
            <family val="2"/>
          </rPr>
          <t>Amministratore: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FARA' LEZIONE PROF DI VENERE</t>
        </r>
      </text>
    </comment>
    <comment ref="H71" authorId="0">
      <text>
        <r>
          <rPr>
            <b/>
            <sz val="9"/>
            <rFont val="Tahoma"/>
            <family val="2"/>
          </rPr>
          <t>Amministratore: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FARA' LEZIONE PROF DI VENERE</t>
        </r>
      </text>
    </comment>
    <comment ref="E82" authorId="0">
      <text>
        <r>
          <rPr>
            <b/>
            <sz val="9"/>
            <rFont val="Tahoma"/>
            <family val="2"/>
          </rPr>
          <t>Amministratore: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FARA'LEZIONE PROF DI VENERE</t>
        </r>
      </text>
    </comment>
    <comment ref="K105" authorId="1">
      <text>
        <r>
          <rPr>
            <b/>
            <sz val="9"/>
            <rFont val="Tahoma"/>
            <family val="2"/>
          </rPr>
          <t>Utente:</t>
        </r>
        <r>
          <rPr>
            <sz val="16"/>
            <rFont val="Tahoma"/>
            <family val="2"/>
          </rPr>
          <t xml:space="preserve">
AGGIUNGERE 2 ORE PER INIZIO ALLE ORE 8.00</t>
        </r>
      </text>
    </comment>
    <comment ref="J205" authorId="2">
      <text>
        <r>
          <rPr>
            <b/>
            <sz val="16"/>
            <rFont val="Tahoma"/>
            <family val="2"/>
          </rPr>
          <t>ANGELA TRAMONTANO:AGGIUNGERE 9 ORE perché HA INIZIATO SEMPRE ALLE 8.00 TRANNE LA PRIMA LEZIONE</t>
        </r>
        <r>
          <rPr>
            <sz val="16"/>
            <rFont val="Tahoma"/>
            <family val="2"/>
          </rPr>
          <t xml:space="preserve">
</t>
        </r>
      </text>
    </comment>
    <comment ref="F208" authorId="2">
      <text>
        <r>
          <rPr>
            <b/>
            <sz val="24"/>
            <rFont val="Tahoma"/>
            <family val="2"/>
          </rPr>
          <t>ANGELA TRAMONTANO:</t>
        </r>
        <r>
          <rPr>
            <sz val="24"/>
            <rFont val="Tahoma"/>
            <family val="2"/>
          </rPr>
          <t xml:space="preserve">
TIENE LEZIONE DOTT MACCAI</t>
        </r>
      </text>
    </comment>
    <comment ref="K258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AGGIUGERE  6 ORE PER INIZIO ALLE ORE 8.00_</t>
        </r>
      </text>
    </comment>
    <comment ref="L258" authorId="0">
      <text>
        <r>
          <rPr>
            <b/>
            <sz val="9"/>
            <rFont val="Tahoma"/>
            <family val="2"/>
          </rPr>
          <t>Amministratore:</t>
        </r>
        <r>
          <rPr>
            <sz val="9"/>
            <rFont val="Tahoma"/>
            <family val="2"/>
          </rPr>
          <t xml:space="preserve">
3 OREDI ISTOLOGIA
</t>
        </r>
      </text>
    </comment>
    <comment ref="K368" authorId="0">
      <text>
        <r>
          <rPr>
            <b/>
            <sz val="9"/>
            <rFont val="Tahoma"/>
            <family val="2"/>
          </rPr>
          <t>Amministratore:</t>
        </r>
        <r>
          <rPr>
            <sz val="9"/>
            <rFont val="Tahoma"/>
            <family val="2"/>
          </rPr>
          <t xml:space="preserve">
SONO 60 SE AGGIUNGIAMO DALLLEORE 8,00, LA MEZZ'ORA</t>
        </r>
      </text>
    </comment>
  </commentList>
</comments>
</file>

<file path=xl/comments2.xml><?xml version="1.0" encoding="utf-8"?>
<comments xmlns="http://schemas.openxmlformats.org/spreadsheetml/2006/main">
  <authors>
    <author>ANGELA TRAMONTANO</author>
  </authors>
  <commentList>
    <comment ref="C43" authorId="0">
      <text>
        <r>
          <rPr>
            <b/>
            <sz val="9"/>
            <rFont val="Tahoma"/>
            <family val="2"/>
          </rPr>
          <t>ANGELA TRAMONTANO:</t>
        </r>
        <r>
          <rPr>
            <sz val="9"/>
            <rFont val="Tahoma"/>
            <family val="2"/>
          </rPr>
          <t xml:space="preserve">
</t>
        </r>
      </text>
    </comment>
    <comment ref="L144" authorId="0">
      <text>
        <r>
          <rPr>
            <b/>
            <sz val="9"/>
            <rFont val="Tahoma"/>
            <family val="2"/>
          </rPr>
          <t>ANGELA TRAMONTANO:</t>
        </r>
        <r>
          <rPr>
            <sz val="9"/>
            <rFont val="Tahoma"/>
            <family val="2"/>
          </rPr>
          <t xml:space="preserve">
DELLE 35 ORE TOTALI, 6 SVOLTE DA COLANTUONE E 9 DA MASAICO</t>
        </r>
      </text>
    </comment>
    <comment ref="J260" authorId="0">
      <text>
        <r>
          <rPr>
            <sz val="11"/>
            <color indexed="8"/>
            <rFont val="Helvetica Neue"/>
            <family val="2"/>
          </rPr>
          <t>ANGELA TRAMONTANO:
12 GIA SVOLTE AL RPIMO SEMESTRE</t>
        </r>
      </text>
    </comment>
  </commentList>
</comments>
</file>

<file path=xl/comments3.xml><?xml version="1.0" encoding="utf-8"?>
<comments xmlns="http://schemas.openxmlformats.org/spreadsheetml/2006/main">
  <authors>
    <author>ANGELA TRAMONTANO</author>
    <author>Amministratore</author>
  </authors>
  <commentList>
    <comment ref="F348" authorId="0">
      <text>
        <r>
          <rPr>
            <b/>
            <sz val="9"/>
            <rFont val="Tahoma"/>
            <family val="2"/>
          </rPr>
          <t>ANGELA TRAMONTANO: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CONCOMITANZA CON 1 E 2 ANNO IN PRESENZA</t>
        </r>
      </text>
    </comment>
    <comment ref="G348" authorId="0">
      <text>
        <r>
          <rPr>
            <b/>
            <sz val="9"/>
            <rFont val="Tahoma"/>
            <family val="2"/>
          </rPr>
          <t>ANGELA TRAMONTANO: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CONCOMITANZA CON 1 E 2 ANNO IN PRESENZA</t>
        </r>
      </text>
    </comment>
    <comment ref="G460" authorId="1">
      <text>
        <r>
          <rPr>
            <b/>
            <sz val="22"/>
            <rFont val="Tahoma"/>
            <family val="2"/>
          </rPr>
          <t>Amministratore:</t>
        </r>
        <r>
          <rPr>
            <sz val="22"/>
            <rFont val="Tahoma"/>
            <family val="2"/>
          </rPr>
          <t xml:space="preserve">
ESERCITAZIONE AL PRIMO ANNO</t>
        </r>
      </text>
    </comment>
  </commentList>
</comments>
</file>

<file path=xl/sharedStrings.xml><?xml version="1.0" encoding="utf-8"?>
<sst xmlns="http://schemas.openxmlformats.org/spreadsheetml/2006/main" count="4184" uniqueCount="262">
  <si>
    <r>
      <rPr>
        <b/>
        <sz val="72"/>
        <color indexed="8"/>
        <rFont val="Arial"/>
        <family val="2"/>
      </rPr>
      <t>PRIMO SEMESTRE 1° ANNO</t>
    </r>
    <r>
      <rPr>
        <sz val="10"/>
        <color indexed="8"/>
        <rFont val="Arial"/>
        <family val="2"/>
      </rPr>
      <t xml:space="preserve"> </t>
    </r>
  </si>
  <si>
    <t xml:space="preserve">LUNEDI </t>
  </si>
  <si>
    <t>MARTEDÌ</t>
  </si>
  <si>
    <t>MERCOLEDÌ</t>
  </si>
  <si>
    <t>GIOVEDÌ</t>
  </si>
  <si>
    <t>VENERDÌ</t>
  </si>
  <si>
    <t>SABATO</t>
  </si>
  <si>
    <t>SVOLTE</t>
  </si>
  <si>
    <t>PROGRAMMATE</t>
  </si>
  <si>
    <t>ORARIO PROLUNGATO</t>
  </si>
  <si>
    <t>08,30 - 09,20</t>
  </si>
  <si>
    <t>INFERMIERISTICA CLIN Dott. Anglani</t>
  </si>
  <si>
    <t>09,20 - 10,10</t>
  </si>
  <si>
    <t>10,10 - 11,00</t>
  </si>
  <si>
    <t>11,00 - 11,50</t>
  </si>
  <si>
    <t>DEMOETNO ANTROPOLOGIA Dott Marini</t>
  </si>
  <si>
    <t>11,50 - 12,40</t>
  </si>
  <si>
    <t>12,40 - 13,30</t>
  </si>
  <si>
    <t>14.30 - 15,20</t>
  </si>
  <si>
    <t>15,20 - 16,10</t>
  </si>
  <si>
    <t>16,10 - 17,00</t>
  </si>
  <si>
    <t>ORARIO</t>
  </si>
  <si>
    <t>DECRETO 81 - SORVEGLIANZA SANITARIA</t>
  </si>
  <si>
    <t>SOCIOLOGIA GEN Dott.MARINI</t>
  </si>
  <si>
    <t>GENETICA Prof.ssa BONGIORNO</t>
  </si>
  <si>
    <t>ISTOLOGIA Dott. MASTRACCHIO</t>
  </si>
  <si>
    <t>PSICOLOGIA GEN Dott. BUONO</t>
  </si>
  <si>
    <t>INFERMIERISTICA GEN Dott.ssa Mallia</t>
  </si>
  <si>
    <t>BIOCHIMICA Prof.ssa BONGIORNO</t>
  </si>
  <si>
    <t>BIOFISICA Prof.ssa NICOLAI</t>
  </si>
  <si>
    <t>FESTIVO</t>
  </si>
  <si>
    <t>BIOLOGIA APPLICATA Dott.ssa Bellizia</t>
  </si>
  <si>
    <t>ANATOMIA UMANA Dott. Mastracchio</t>
  </si>
  <si>
    <t>FISIOLOGIA Dott.ssa Frongillo</t>
  </si>
  <si>
    <t>PEDAGOGIA dott.ssa Orlacchio</t>
  </si>
  <si>
    <t>STORIA DELLA MEDICINA - Dott.ssa Tufi</t>
  </si>
  <si>
    <t>IGIENE GEN APPL Dott CORSI</t>
  </si>
  <si>
    <t>SECONDO SEMESTRE 1° ANNO</t>
  </si>
  <si>
    <t>ORGANIZZAZIONE PROF.LE Dott. Passeri</t>
  </si>
  <si>
    <t>PATOL GEN FISIOPATOLOGIA Prof.ssa Palumbo</t>
  </si>
  <si>
    <t>INFERMIERISTICA CLIN Dott. Pugliesi</t>
  </si>
  <si>
    <t>PAT CLIN IMMUNOL IMMUNOEM Dott.ssa Cara</t>
  </si>
  <si>
    <t>ANATOMIA UMANA Dott Mastracchio</t>
  </si>
  <si>
    <t>FARMACI E VACCINI D.ssa Mallia</t>
  </si>
  <si>
    <t>BILANCIO IDRICO</t>
  </si>
  <si>
    <t>PR V+CAT VESC</t>
  </si>
  <si>
    <t>SCALE VALUTAZIONE</t>
  </si>
  <si>
    <t>LABORATORIO 1</t>
  </si>
  <si>
    <t>PRESIDI</t>
  </si>
  <si>
    <t>INFERM.CA CLIN MED GEN Dott. Balzoni</t>
  </si>
  <si>
    <t xml:space="preserve">INFERM.CA CLIN CHI GEN Dott.ssa Calcagni </t>
  </si>
  <si>
    <t>CHIRURGIA GENERALE Dott. CORVESE</t>
  </si>
  <si>
    <t>SCIENZE INF.CHE METODOL Dott.ssa Di Caprio</t>
  </si>
  <si>
    <t>INFORMATICA Dott. Ssa TRAMONTANO</t>
  </si>
  <si>
    <t>ANESTESIOLOGIA Dott. CATALDO</t>
  </si>
  <si>
    <t xml:space="preserve"> Assistenza Pre e Post Operatoria - Drenaggi- CI INF.CA 3 E 4</t>
  </si>
  <si>
    <t>PERCORSO STER + ECG - CI INF.CA 3 E 4</t>
  </si>
  <si>
    <t xml:space="preserve">CI INF.CA 3 E 4 (PIANIFICAZIONE) </t>
  </si>
  <si>
    <t>STATISTICA MEDICA Dr. Falasca</t>
  </si>
  <si>
    <t>LABORATORIO 2/ATT.SEM (DOSSIER VARI -VIDEOSNG)</t>
  </si>
  <si>
    <t>LABORATORIO 2/ATT.SEM (METODOLOGIA)</t>
  </si>
  <si>
    <t>SEMINARIO CARDIOLOGIA DOTT.SSA FRONGILLO - CI MED E FARM</t>
  </si>
  <si>
    <t>SCIENZE INF.CHE SANITA PUBB Dott.ssa Colantuono</t>
  </si>
  <si>
    <t>ONCOLOGIA D.ott. Torino</t>
  </si>
  <si>
    <t>UROLOGIA Dott. De Santis</t>
  </si>
  <si>
    <t>CHIRURGIA GENERALE SPEC Dott.Corvese</t>
  </si>
  <si>
    <t>GASTROENTEROLOGIA Dott Picchio</t>
  </si>
  <si>
    <t>MALATTIE INFETTIVE Dott. Malagnino</t>
  </si>
  <si>
    <t>PEDIATRIA Dott. Pulicati</t>
  </si>
  <si>
    <t>INFERM.CA OSTETR GINEC Dott.ssa Favale</t>
  </si>
  <si>
    <t>INF.CA CLIN NEON PED Dott.ssa Sandroni</t>
  </si>
  <si>
    <t>INF.CA CLIN CHI SPEC Dott.ssa Calcagni A.</t>
  </si>
  <si>
    <t>MALATTIE APPARATO LOCOM Dott. Cataldo</t>
  </si>
  <si>
    <t>ACCERTAMENTO IN RIABILITAZIONE</t>
  </si>
  <si>
    <t>MEDICINA FISICA RIABILIT Dott.ssa Castagnoli</t>
  </si>
  <si>
    <t>INFERM.CA IN RIABILITAZIONE Dott. Lolli Nadia</t>
  </si>
  <si>
    <t>ORIENTAMENTO TESI</t>
  </si>
  <si>
    <t>MEDICINA INT GERIATRIA Dott. Vicentini</t>
  </si>
  <si>
    <t>ACCERTAMENTO IN PSICHIATRIA</t>
  </si>
  <si>
    <t>MONITORAGGIO INVASIVO</t>
  </si>
  <si>
    <t>INF.CA IN PSICHIATRIA Dott. Passeri</t>
  </si>
  <si>
    <t>NEUROLOGIA Dott. Trasatti</t>
  </si>
  <si>
    <t>LABORATORIO 3/ADO 2</t>
  </si>
  <si>
    <t>PSICOLOGIA CLIN Dott. Scampati</t>
  </si>
  <si>
    <t xml:space="preserve">SEM. ACCESSO INTRAOSSEO </t>
  </si>
  <si>
    <t>SETTIMI COMPRESO BLSD PBLS</t>
  </si>
  <si>
    <t>+ 12 ORE semin</t>
  </si>
  <si>
    <t>ANLAIDS?</t>
  </si>
  <si>
    <t>DIAGNOSTICA IMMAGINI Dott.TANGA</t>
  </si>
  <si>
    <t xml:space="preserve">MICROBIOLOGIA Dott. Bruno </t>
  </si>
  <si>
    <t>INF.CA CLIN MED SPEC DOTT.CARPICO</t>
  </si>
  <si>
    <t>OSTETRICIA E GINECOLOGIA Dott. Tufi</t>
  </si>
  <si>
    <t xml:space="preserve">INGLESE  </t>
  </si>
  <si>
    <t>SECONDO SEMESTRE 3° ANNO</t>
  </si>
  <si>
    <t>MEDICINA DEL LAVORO Dott. Leone</t>
  </si>
  <si>
    <t>SCIENZE INF.CHE ETICA Dott.ssa Giorgi</t>
  </si>
  <si>
    <t>MEDICINA LEGALE Dr. Cammarano</t>
  </si>
  <si>
    <t>Seminario prelievo Organi e Tessuti Dr. L. Zurlo</t>
  </si>
  <si>
    <t>Seminario Soggetti Fragili Dr. A. De Risio</t>
  </si>
  <si>
    <t>Seminario RCA dr.ssa C. Di Giampietro</t>
  </si>
  <si>
    <t>ECONOMIA AZIENDALE Dott.ssa Bernardini</t>
  </si>
  <si>
    <t>INF.CA GENERALE ORG 1 Dott.ssa Pizzicannella</t>
  </si>
  <si>
    <t xml:space="preserve">INGLESE </t>
  </si>
  <si>
    <t>20</t>
  </si>
  <si>
    <t>INGLESE</t>
  </si>
  <si>
    <t>IGIENE GENERALE APPL. Dott Catapano</t>
  </si>
  <si>
    <t>LAVORO DI GRUPPO MATERNO INFANTILE</t>
  </si>
  <si>
    <t>SEMINARIO LIBERA PROFESSIONE</t>
  </si>
  <si>
    <t>INF.CA GENERALE DR Belcaro</t>
  </si>
  <si>
    <t>PSICHIATRIA Dott. VALLETTA</t>
  </si>
  <si>
    <t>FARMACOLOGIA Dott. MUZZI</t>
  </si>
  <si>
    <t>MEDICINA URGENZA PS Dott. ROMANELLI</t>
  </si>
  <si>
    <t>INFERM.CA AREA CRITICA Dott. SETTIMI</t>
  </si>
  <si>
    <t>ANESTESIOLOGIA Dott. Ssa PICCIONIi</t>
  </si>
  <si>
    <t>CHIRURGIA URGENZA PS Dott. D’AMBROSI</t>
  </si>
  <si>
    <t>INF.CA GENERALE ORG 2 Dr.ssa Bartolucci</t>
  </si>
  <si>
    <t>DIRITTO DEL LAVORO Dott. LENCI</t>
  </si>
  <si>
    <t>INGLESE  Dott.ssa</t>
  </si>
  <si>
    <t>IN PRESENZA</t>
  </si>
  <si>
    <t>DA REMOTO</t>
  </si>
  <si>
    <t xml:space="preserve">IGIENE GEN APPL EPIDEMIOLOGIA Dott. </t>
  </si>
  <si>
    <t>BLSD PBLS</t>
  </si>
  <si>
    <t>DEMOETNO ANTROPOLOGIA Dott DI MAURO</t>
  </si>
  <si>
    <t>INFERMIERISTICA CLIN Dott.BIANCHI C</t>
  </si>
  <si>
    <t>ORGANIZZAZIONE PROF Dott.ssa Bianchi L</t>
  </si>
  <si>
    <t>DALLE ORE 8.00 ALLE ORE 11.00</t>
  </si>
  <si>
    <t>dalle ore 8.00 alle ore 11.00</t>
  </si>
  <si>
    <t>tirocinio</t>
  </si>
  <si>
    <t>ANATOMIA UMANA Dott Valeriani</t>
  </si>
  <si>
    <t>9</t>
  </si>
  <si>
    <t>3</t>
  </si>
  <si>
    <t>30</t>
  </si>
  <si>
    <t>15</t>
  </si>
  <si>
    <r>
      <rPr>
        <b/>
        <sz val="72"/>
        <color indexed="8"/>
        <rFont val="Arial"/>
        <family val="2"/>
      </rPr>
      <t>PRIMO SEMESTRE 2° ANNO</t>
    </r>
    <r>
      <rPr>
        <sz val="10"/>
        <color indexed="8"/>
        <rFont val="Arial"/>
        <family val="2"/>
      </rPr>
      <t xml:space="preserve"> </t>
    </r>
  </si>
  <si>
    <t>INFERM.CA CLIN MED SPEC Dott. CARPICO</t>
  </si>
  <si>
    <t>MEDICINA INTERNA SPEC Dott. Falasca</t>
  </si>
  <si>
    <t>5 ORE SEMINARIO CARDIOLOGIA?</t>
  </si>
  <si>
    <t>PIANIFICAZIONE ASSISTENZIALE</t>
  </si>
  <si>
    <t>Fino 17.30</t>
  </si>
  <si>
    <t>LAB 2/ ATT SEMIN</t>
  </si>
  <si>
    <t>Fino17.30</t>
  </si>
  <si>
    <t>+ 2 ore perché termina alle 17.30</t>
  </si>
  <si>
    <t>+ 1 ore perché termina alle 17.30</t>
  </si>
  <si>
    <t>TERMINA 17.30</t>
  </si>
  <si>
    <t>FESTA REPUBBLICA</t>
  </si>
  <si>
    <t>ORARIO  DA REMOTO</t>
  </si>
  <si>
    <t>ORARIO IN PRESENZA</t>
  </si>
  <si>
    <t>09.00- 09.50</t>
  </si>
  <si>
    <t>DEBRIEFING</t>
  </si>
  <si>
    <t>09,50 - 10,40</t>
  </si>
  <si>
    <t>10,40 - 11,30</t>
  </si>
  <si>
    <t>11,30 - 12.20</t>
  </si>
  <si>
    <t>12.20- 13.10</t>
  </si>
  <si>
    <t>13.10 - 14.00</t>
  </si>
  <si>
    <t>???</t>
  </si>
  <si>
    <t>CURE PALLIATIVE - CI MED E FARM Dott.ssa Anna Maria Di Buduo</t>
  </si>
  <si>
    <t>LAVORI DI GRUPPO IGIENE</t>
  </si>
  <si>
    <t>SEMINARIO OPI</t>
  </si>
  <si>
    <t>No Balzoni</t>
  </si>
  <si>
    <t>BRIEFING</t>
  </si>
  <si>
    <t>Chirurgia barbarica</t>
  </si>
  <si>
    <r>
      <rPr>
        <b/>
        <sz val="72"/>
        <color indexed="8"/>
        <rFont val="Arial"/>
        <family val="2"/>
      </rPr>
      <t>PRIMO SEMESTRE 3° ANNO</t>
    </r>
    <r>
      <rPr>
        <sz val="10"/>
        <color indexed="8"/>
        <rFont val="Arial"/>
        <family val="2"/>
      </rPr>
      <t xml:space="preserve"> </t>
    </r>
  </si>
  <si>
    <t>FARMACOLOGIA Dott.</t>
  </si>
  <si>
    <t>INF.CA GENERALE METODOL Dr.ssa LOLLI AM</t>
  </si>
  <si>
    <t>MEDICINA LEGALE Dott.Cammarano</t>
  </si>
  <si>
    <t>INF.CA GENERALE METODOL Dr.ssa  LOLLI AM</t>
  </si>
  <si>
    <t>LAB23ADO2</t>
  </si>
  <si>
    <t>LAVORO VIDEO/CORSO OSS</t>
  </si>
  <si>
    <t>MEDICINA INTERNA Dott. Loccisano</t>
  </si>
  <si>
    <t>CORSO ECG</t>
  </si>
  <si>
    <t>test TECO</t>
  </si>
  <si>
    <t>FAR RAFE ISCRIZIONE TECO AGLI STUDENTI: 45 DEL 1° ANNO</t>
  </si>
  <si>
    <t>FAR RAFE ISCRIZIONE TECO AGLI STUDENTI: 15 DEL 1° ANNO + LAUREANDI MARZO 22</t>
  </si>
  <si>
    <t>esame di stato</t>
  </si>
  <si>
    <t>discussione tesi</t>
  </si>
  <si>
    <t>ELEZIONI RAPPRESENTANTI</t>
  </si>
  <si>
    <t>DISINFETTANTI E ANTISETTICI</t>
  </si>
  <si>
    <t>infermiere nelle scuole</t>
  </si>
  <si>
    <t>PRONAZIONE</t>
  </si>
  <si>
    <t>SNG - video</t>
  </si>
  <si>
    <t>SEMINARIO VACCINAZIONI-MMC/LAVAGGIO MANI DISINFETTANTI</t>
  </si>
  <si>
    <t>Ricordarsi del 22 gennaio 2022 seminario OPI. Referente Lorenzetti Claudia (3922611432)</t>
  </si>
  <si>
    <t>CORSO ECG ON LINE facoltativo</t>
  </si>
  <si>
    <t>ANGELA ASSENTE</t>
  </si>
  <si>
    <t>SEMINARIO</t>
  </si>
  <si>
    <t>INVITARE I FUORI CORSO</t>
  </si>
  <si>
    <t>LAVORI DI GRUPPO PERCORSO SETRILIZZAZIONE</t>
  </si>
  <si>
    <t>EPIDEMIOLOGIA - DOTT.SSA MOSAICO</t>
  </si>
  <si>
    <t>PUNTURE ESPLORATIVE</t>
  </si>
  <si>
    <t>SEMINARIO VACCINAZIONI_ dott CATAPANO</t>
  </si>
  <si>
    <t>laboratorio: riconciliazione terapeutica</t>
  </si>
  <si>
    <t>CARLA ASSENTE</t>
  </si>
  <si>
    <t>FARMACOLOGIA LABORATORIO</t>
  </si>
  <si>
    <t>incontro TV ore 11.30</t>
  </si>
  <si>
    <t>TEST OFA 8.00-9.30</t>
  </si>
  <si>
    <t>NICOLAI: dalle 13.40 alle 17.00</t>
  </si>
  <si>
    <t>PROVA DIVISE ORE 14.00</t>
  </si>
  <si>
    <t>POSTICIPATO ORARIO</t>
  </si>
  <si>
    <t>ORARIO DA REMOTO</t>
  </si>
  <si>
    <t>dalle ore 15,00 alle ore 17,30</t>
  </si>
  <si>
    <t>poi a casa</t>
  </si>
  <si>
    <t>incontro TV in aula</t>
  </si>
  <si>
    <t>incontro TV ore 12.30</t>
  </si>
  <si>
    <t>dalle ore 13,00</t>
  </si>
  <si>
    <t>LABORATORIO: TRASPORTI INTRA ED EXTRA OSPEDALIERI</t>
  </si>
  <si>
    <t>WELCOME DAY_ TV - TECO</t>
  </si>
  <si>
    <t>non svolto</t>
  </si>
  <si>
    <t>FAR RAFE ISCRIZIONE TECO AGLI STUDENTI: 3° ANNO E PRENOTAZIONE PER IL 30 NOV</t>
  </si>
  <si>
    <t xml:space="preserve">caso clinico + schede inviate da Marina: e mail del 23 nov </t>
  </si>
  <si>
    <t>ANGELA  ASSENTE</t>
  </si>
  <si>
    <t>rifacimento lettoCON MOVIMENTAZIONE CARICO PAZIENTE e parametri vitali</t>
  </si>
  <si>
    <t>far realizzare una scheda di accertamento a partire dalle slide di Marina (le ha già inviate agli studenti?)</t>
  </si>
  <si>
    <t>TECO DALLE ORE 11.00 .</t>
  </si>
  <si>
    <t>ASSENTE D'AMBROSI</t>
  </si>
  <si>
    <t>ha terminato 1 ora prima per via dell'audio non funzionante, recupera il 7/12</t>
  </si>
  <si>
    <t>INCONTRO ANLAIDS 9.00 - 11.00</t>
  </si>
  <si>
    <t>dalle ore 15,30 alle ore 17,30</t>
  </si>
  <si>
    <t>seminario cardiologia Dott.ssa Frongillo 9.00 - 13.30</t>
  </si>
  <si>
    <t>IGIENE GEN APPL EPIDEMIOLOGIA Dott. CATAPANO</t>
  </si>
  <si>
    <r>
      <t xml:space="preserve">LAVORI DI GRUPPO PERCORSO SETRILIZZAZIONE  - </t>
    </r>
    <r>
      <rPr>
        <b/>
        <sz val="16"/>
        <color rgb="FFFF0000"/>
        <rFont val="Arial"/>
        <family val="2"/>
      </rPr>
      <t>INVIARE TRACCIATI DA LEGGERE</t>
    </r>
  </si>
  <si>
    <t>EXCURSUS SORICO MALATTIE INFETTIVE E NON + EVOLUZIONE DEI DPI</t>
  </si>
  <si>
    <t>Laura Bianchi dalle 13.40</t>
  </si>
  <si>
    <t>FINISCE ALLE ORE 13,00</t>
  </si>
  <si>
    <t>Dottoressa Martina Sapienza martina.sapienza93@gmail.com</t>
  </si>
  <si>
    <t>Dottoressa Ofelia Panico  ofeliapanico.psy@gmail.com</t>
  </si>
  <si>
    <t xml:space="preserve">DA REMOTO </t>
  </si>
  <si>
    <t>DA RIPROGRAMMARE A GENNAIO</t>
  </si>
  <si>
    <t>RICORDARE MANUALE DIAGNOSTICO</t>
  </si>
  <si>
    <t>DA REMOTO (caso covid)</t>
  </si>
  <si>
    <t>SEGRETERIA</t>
  </si>
  <si>
    <t>SEGRETERIA 11-14.00</t>
  </si>
  <si>
    <t>lavoro di gruppo NIV</t>
  </si>
  <si>
    <t>avverire gli studenti solo 2 ore  sabato</t>
  </si>
  <si>
    <t>ANGELA ESAME ANZIO</t>
  </si>
  <si>
    <t xml:space="preserve"> Assistenza Pre e Post Operatoria - CI INF.CA 3 E 4</t>
  </si>
  <si>
    <t>segreteria 2° e FC (11.00 - 14.00)</t>
  </si>
  <si>
    <t>13, 5 ore svolte di laboratori (riconciliazione terapeutica, gestione NIV e pronazione)</t>
  </si>
  <si>
    <t>segreteria 3° e FC (11.00 - 14.00)</t>
  </si>
  <si>
    <t xml:space="preserve">IN PRESENZA </t>
  </si>
  <si>
    <t>TNF PER CONTROLLO CASO COVID+</t>
  </si>
  <si>
    <t>SLOW MEDICINE</t>
  </si>
  <si>
    <r>
      <t xml:space="preserve"> Assistenza Pre e Post Operatoria -</t>
    </r>
    <r>
      <rPr>
        <b/>
        <sz val="20"/>
        <color indexed="8"/>
        <rFont val="Arial"/>
        <family val="2"/>
      </rPr>
      <t xml:space="preserve"> Drenaggi</t>
    </r>
    <r>
      <rPr>
        <sz val="20"/>
        <color indexed="8"/>
        <rFont val="Arial"/>
        <family val="2"/>
      </rPr>
      <t>- CI INF.CA 3 E 4</t>
    </r>
  </si>
  <si>
    <t>sanificazione elettromedicali</t>
  </si>
  <si>
    <t>ESAME ANATOMIA</t>
  </si>
  <si>
    <t>ANGELA ESAME IGIENE</t>
  </si>
  <si>
    <t>dalle ore 15,00 alle ore 17,00</t>
  </si>
  <si>
    <t>MONITORAGGIO INVASIVO??</t>
  </si>
  <si>
    <t>28 gennaio 2022 ore 14.30/17.00</t>
  </si>
  <si>
    <t>FARMACOLOGIA Dott.ssa Matteo</t>
  </si>
  <si>
    <t>DA REMOTO dalle ore 8.00</t>
  </si>
  <si>
    <t>DA REMOTO (SANTO PATRONO)</t>
  </si>
  <si>
    <t>INCONTRI BIOETICA?</t>
  </si>
  <si>
    <t>MANCA DA INSERIRE INGLESE 40 ORE. SPAZIE POSSIBILI IN GIALLO PARI A 35 ORE DA ALTERNARE CON I NOSTRI LABORATORI O CON I NOSTRI DOCENTI IL PRIMO GIUGNO POTREBBE ESSERE IL GIORNO JOLLY</t>
  </si>
  <si>
    <t>METTERE UN DOCENTE</t>
  </si>
  <si>
    <t>SECONDO SEMESTRE 2° ANNO</t>
  </si>
  <si>
    <t>DA REMOTO DALLE 8.00</t>
  </si>
  <si>
    <t>DISINFETTANTI</t>
  </si>
  <si>
    <t>DISINFETTANTI_ SCHEDE TECNICHE</t>
  </si>
  <si>
    <t>LABORATORIO DISINFETTANTI_ SCHEDE TECNICHE</t>
  </si>
  <si>
    <t>NURSING ONCOLOGICO</t>
  </si>
  <si>
    <t>CHIRURGIA BARIATRICA</t>
  </si>
  <si>
    <t>NON CAMBIARE PIZZICANNELLA, Già CONCORDATE PER EVITARE SOVRAPPOSIZIONI LEZIONI ANZIO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</si>
</sst>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&quot; &quot;mmmm&quot; &quot;yyyy"/>
    <numFmt numFmtId="166" formatCode="d/m"/>
  </numFmts>
  <fonts count="52">
    <font>
      <sz val="10"/>
      <color indexed="8"/>
      <name val="Arial"/>
      <family val="2"/>
    </font>
    <font>
      <sz val="10"/>
      <name val="Arial"/>
      <family val="2"/>
    </font>
    <font>
      <b/>
      <sz val="72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sz val="20"/>
      <color indexed="15"/>
      <name val="Arial"/>
      <family val="2"/>
    </font>
    <font>
      <b/>
      <sz val="24"/>
      <color indexed="8"/>
      <name val="Arial"/>
      <family val="2"/>
    </font>
    <font>
      <b/>
      <sz val="20"/>
      <color indexed="15"/>
      <name val="Arial"/>
      <family val="2"/>
    </font>
    <font>
      <sz val="19"/>
      <color indexed="8"/>
      <name val="Arial"/>
      <family val="2"/>
    </font>
    <font>
      <sz val="26"/>
      <color indexed="8"/>
      <name val="Arial"/>
      <family val="2"/>
    </font>
    <font>
      <sz val="20"/>
      <color indexed="20"/>
      <name val="Arial"/>
      <family val="2"/>
    </font>
    <font>
      <sz val="26"/>
      <color indexed="20"/>
      <name val="Arial"/>
      <family val="2"/>
    </font>
    <font>
      <sz val="2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16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20"/>
      <color indexed="40"/>
      <name val="Arial"/>
      <family val="2"/>
    </font>
    <font>
      <sz val="20"/>
      <color indexed="26"/>
      <name val="Arial"/>
      <family val="2"/>
    </font>
    <font>
      <sz val="20"/>
      <color indexed="19"/>
      <name val="Arial"/>
      <family val="2"/>
    </font>
    <font>
      <b/>
      <sz val="26"/>
      <color indexed="8"/>
      <name val="Arial"/>
      <family val="2"/>
    </font>
    <font>
      <sz val="11"/>
      <color indexed="8"/>
      <name val="Helvetica Neue"/>
      <family val="2"/>
    </font>
    <font>
      <b/>
      <sz val="19"/>
      <color indexed="8"/>
      <name val="Arial"/>
      <family val="2"/>
    </font>
    <font>
      <sz val="19"/>
      <name val="Arial"/>
      <family val="2"/>
    </font>
    <font>
      <sz val="18"/>
      <name val="Tahoma"/>
      <family val="2"/>
    </font>
    <font>
      <sz val="20"/>
      <color indexed="24"/>
      <name val="Arial"/>
      <family val="2"/>
    </font>
    <font>
      <sz val="20"/>
      <color rgb="FFFF0000"/>
      <name val="Arial"/>
      <family val="2"/>
    </font>
    <font>
      <sz val="10"/>
      <color rgb="FF0070C0"/>
      <name val="Arial"/>
      <family val="2"/>
    </font>
    <font>
      <sz val="20"/>
      <color rgb="FF0070C0"/>
      <name val="Arial"/>
      <family val="2"/>
    </font>
    <font>
      <sz val="19"/>
      <color theme="1"/>
      <name val="Arial"/>
      <family val="2"/>
    </font>
    <font>
      <b/>
      <sz val="20"/>
      <color rgb="FFFF0000"/>
      <name val="Arial"/>
      <family val="2"/>
    </font>
    <font>
      <sz val="19"/>
      <color rgb="FFFF000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24"/>
      <color indexed="15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6"/>
      <color rgb="FFFF0000"/>
      <name val="Arial"/>
      <family val="2"/>
    </font>
    <font>
      <b/>
      <sz val="12"/>
      <color rgb="FF000000"/>
      <name val="Calibri"/>
      <family val="2"/>
    </font>
    <font>
      <b/>
      <sz val="28"/>
      <color rgb="FFFF0000"/>
      <name val="Arial"/>
      <family val="2"/>
    </font>
    <font>
      <b/>
      <sz val="24"/>
      <name val="Tahoma"/>
      <family val="2"/>
    </font>
    <font>
      <sz val="24"/>
      <name val="Tahoma"/>
      <family val="2"/>
    </font>
    <font>
      <sz val="20"/>
      <color theme="1"/>
      <name val="Arial"/>
      <family val="2"/>
    </font>
    <font>
      <b/>
      <sz val="22"/>
      <name val="Tahoma"/>
      <family val="2"/>
    </font>
    <font>
      <sz val="22"/>
      <name val="Tahoma"/>
      <family val="2"/>
    </font>
    <font>
      <sz val="24"/>
      <color indexed="15"/>
      <name val="Arial"/>
      <family val="2"/>
    </font>
    <font>
      <b/>
      <sz val="24"/>
      <color rgb="FFFF0000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EA47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5BD4FF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11"/>
      </top>
      <bottom/>
    </border>
    <border>
      <left/>
      <right style="thin">
        <color indexed="11"/>
      </right>
      <top style="thin">
        <color indexed="11"/>
      </top>
      <bottom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11"/>
      </right>
      <top/>
      <bottom/>
    </border>
    <border>
      <left style="thin">
        <color indexed="11"/>
      </left>
      <right style="thin">
        <color indexed="11"/>
      </right>
      <top/>
      <bottom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1"/>
      </bottom>
    </border>
    <border>
      <left style="thin">
        <color indexed="8"/>
      </left>
      <right style="thin">
        <color indexed="11"/>
      </right>
      <top/>
      <bottom style="thin">
        <color indexed="11"/>
      </bottom>
    </border>
    <border>
      <left style="thin">
        <color indexed="11"/>
      </left>
      <right style="thin">
        <color indexed="11"/>
      </right>
      <top/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1"/>
      </top>
      <bottom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</border>
    <border>
      <left style="thin">
        <color indexed="8"/>
      </left>
      <right style="thin">
        <color indexed="11"/>
      </right>
      <top style="thin">
        <color indexed="11"/>
      </top>
      <bottom/>
    </border>
    <border>
      <left style="thin">
        <color indexed="11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11"/>
      </right>
      <top/>
      <bottom style="thin">
        <color indexed="8"/>
      </bottom>
    </border>
    <border>
      <left style="thin">
        <color indexed="11"/>
      </left>
      <right style="thin">
        <color indexed="11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11"/>
      </right>
      <top style="thin">
        <color indexed="8"/>
      </top>
      <bottom/>
    </border>
    <border>
      <left style="thin">
        <color indexed="11"/>
      </left>
      <right style="thin">
        <color indexed="11"/>
      </right>
      <top style="thin">
        <color indexed="8"/>
      </top>
      <bottom/>
    </border>
    <border>
      <left style="thin">
        <color indexed="11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11"/>
      </left>
      <right style="thin">
        <color indexed="8"/>
      </right>
      <top/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10"/>
      </top>
      <bottom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/>
    </border>
    <border>
      <left style="thin">
        <color indexed="10"/>
      </left>
      <right style="thin">
        <color indexed="8"/>
      </right>
      <top/>
      <bottom style="thin">
        <color indexed="8"/>
      </bottom>
    </border>
    <border>
      <left style="thin">
        <color indexed="10"/>
      </left>
      <right style="thin">
        <color indexed="8"/>
      </right>
      <top/>
      <bottom/>
    </border>
    <border>
      <left style="thin">
        <color indexed="10"/>
      </left>
      <right style="thin">
        <color indexed="8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/>
      <right/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/>
    </border>
    <border>
      <left style="thin">
        <color indexed="10"/>
      </left>
      <right style="thin">
        <color indexed="10"/>
      </right>
      <top style="thin">
        <color indexed="8"/>
      </top>
      <bottom/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/>
      <top style="thin">
        <color indexed="10"/>
      </top>
      <bottom/>
    </border>
    <border>
      <left style="thin">
        <color indexed="8"/>
      </left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8"/>
      </bottom>
    </border>
    <border>
      <left style="thin">
        <color indexed="10"/>
      </left>
      <right style="thin">
        <color indexed="10"/>
      </right>
      <top/>
      <bottom style="thin">
        <color indexed="8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8"/>
      </top>
      <bottom style="thin">
        <color indexed="10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/>
      <top style="thin">
        <color indexed="10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164" fontId="5" fillId="2" borderId="7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164" fontId="0" fillId="2" borderId="1" xfId="0" applyNumberFormat="1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2" borderId="17" xfId="0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vertical="center" wrapText="1"/>
    </xf>
    <xf numFmtId="0" fontId="0" fillId="2" borderId="20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2" borderId="23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wrapText="1"/>
    </xf>
    <xf numFmtId="164" fontId="3" fillId="8" borderId="7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6" fontId="4" fillId="2" borderId="2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6" fontId="9" fillId="2" borderId="2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166" fontId="9" fillId="2" borderId="34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49" fontId="3" fillId="10" borderId="35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49" fontId="14" fillId="0" borderId="1" xfId="0" applyNumberFormat="1" applyFont="1" applyFill="1" applyBorder="1" applyAlignment="1">
      <alignment horizontal="center" vertical="center" wrapText="1"/>
    </xf>
    <xf numFmtId="166" fontId="4" fillId="2" borderId="36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165" fontId="4" fillId="3" borderId="38" xfId="0" applyNumberFormat="1" applyFont="1" applyFill="1" applyBorder="1" applyAlignment="1">
      <alignment horizontal="center" vertical="center"/>
    </xf>
    <xf numFmtId="166" fontId="4" fillId="2" borderId="39" xfId="0" applyNumberFormat="1" applyFont="1" applyFill="1" applyBorder="1" applyAlignment="1">
      <alignment horizontal="center" vertical="center"/>
    </xf>
    <xf numFmtId="0" fontId="12" fillId="10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166" fontId="4" fillId="11" borderId="1" xfId="0" applyNumberFormat="1" applyFont="1" applyFill="1" applyBorder="1" applyAlignment="1">
      <alignment horizontal="center" vertical="center"/>
    </xf>
    <xf numFmtId="0" fontId="0" fillId="0" borderId="39" xfId="0" applyNumberFormat="1" applyFont="1" applyBorder="1" applyAlignment="1">
      <alignment/>
    </xf>
    <xf numFmtId="166" fontId="9" fillId="2" borderId="40" xfId="0" applyNumberFormat="1" applyFont="1" applyFill="1" applyBorder="1" applyAlignment="1">
      <alignment horizontal="center" vertical="center"/>
    </xf>
    <xf numFmtId="49" fontId="10" fillId="4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/>
    </xf>
    <xf numFmtId="166" fontId="4" fillId="2" borderId="38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/>
    </xf>
    <xf numFmtId="166" fontId="17" fillId="11" borderId="1" xfId="0" applyNumberFormat="1" applyFont="1" applyFill="1" applyBorder="1" applyAlignment="1">
      <alignment horizontal="center" vertical="center"/>
    </xf>
    <xf numFmtId="49" fontId="10" fillId="11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0" fillId="4" borderId="12" xfId="0" applyNumberFormat="1" applyFont="1" applyFill="1" applyBorder="1" applyAlignment="1">
      <alignment horizontal="center" vertical="center" wrapText="1"/>
    </xf>
    <xf numFmtId="49" fontId="10" fillId="9" borderId="38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11" borderId="12" xfId="0" applyNumberFormat="1" applyFont="1" applyFill="1" applyBorder="1" applyAlignment="1">
      <alignment horizontal="center" vertical="center"/>
    </xf>
    <xf numFmtId="49" fontId="10" fillId="6" borderId="41" xfId="0" applyNumberFormat="1" applyFont="1" applyFill="1" applyBorder="1" applyAlignment="1">
      <alignment horizontal="center" vertical="center" wrapText="1"/>
    </xf>
    <xf numFmtId="49" fontId="10" fillId="6" borderId="38" xfId="0" applyNumberFormat="1" applyFont="1" applyFill="1" applyBorder="1" applyAlignment="1">
      <alignment horizontal="center" vertical="center" wrapText="1"/>
    </xf>
    <xf numFmtId="49" fontId="10" fillId="4" borderId="41" xfId="0" applyNumberFormat="1" applyFont="1" applyFill="1" applyBorder="1" applyAlignment="1">
      <alignment horizontal="center" vertical="center" wrapText="1"/>
    </xf>
    <xf numFmtId="49" fontId="10" fillId="4" borderId="38" xfId="0" applyNumberFormat="1" applyFont="1" applyFill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6" fontId="4" fillId="2" borderId="39" xfId="0" applyNumberFormat="1" applyFont="1" applyFill="1" applyBorder="1" applyAlignment="1">
      <alignment vertical="center" wrapText="1"/>
    </xf>
    <xf numFmtId="49" fontId="10" fillId="5" borderId="12" xfId="0" applyNumberFormat="1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6" fontId="17" fillId="11" borderId="12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166" fontId="17" fillId="2" borderId="12" xfId="0" applyNumberFormat="1" applyFont="1" applyFill="1" applyBorder="1" applyAlignment="1">
      <alignment horizontal="center" vertical="center"/>
    </xf>
    <xf numFmtId="49" fontId="10" fillId="9" borderId="12" xfId="0" applyNumberFormat="1" applyFont="1" applyFill="1" applyBorder="1" applyAlignment="1">
      <alignment horizontal="center" vertical="center" wrapText="1"/>
    </xf>
    <xf numFmtId="166" fontId="4" fillId="2" borderId="4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49" fontId="3" fillId="9" borderId="38" xfId="0" applyNumberFormat="1" applyFont="1" applyFill="1" applyBorder="1" applyAlignment="1">
      <alignment horizontal="center" vertical="center" wrapText="1"/>
    </xf>
    <xf numFmtId="166" fontId="4" fillId="2" borderId="36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49" fontId="14" fillId="11" borderId="1" xfId="0" applyNumberFormat="1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 wrapText="1"/>
    </xf>
    <xf numFmtId="166" fontId="4" fillId="2" borderId="26" xfId="0" applyNumberFormat="1" applyFont="1" applyFill="1" applyBorder="1" applyAlignment="1">
      <alignment horizontal="center" vertical="center"/>
    </xf>
    <xf numFmtId="49" fontId="10" fillId="5" borderId="41" xfId="0" applyNumberFormat="1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0" fillId="13" borderId="42" xfId="0" applyFont="1" applyFill="1" applyBorder="1" applyAlignment="1">
      <alignment wrapText="1"/>
    </xf>
    <xf numFmtId="0" fontId="0" fillId="13" borderId="43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0" fillId="13" borderId="6" xfId="0" applyFont="1" applyFill="1" applyBorder="1" applyAlignment="1">
      <alignment wrapText="1"/>
    </xf>
    <xf numFmtId="0" fontId="0" fillId="13" borderId="7" xfId="0" applyFont="1" applyFill="1" applyBorder="1" applyAlignment="1">
      <alignment wrapText="1"/>
    </xf>
    <xf numFmtId="0" fontId="0" fillId="13" borderId="44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center" wrapText="1"/>
    </xf>
    <xf numFmtId="166" fontId="4" fillId="13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0" fontId="0" fillId="13" borderId="45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/>
    </xf>
    <xf numFmtId="0" fontId="0" fillId="13" borderId="46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13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vertical="center" wrapText="1"/>
    </xf>
    <xf numFmtId="166" fontId="8" fillId="13" borderId="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/>
    </xf>
    <xf numFmtId="166" fontId="9" fillId="13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66" fontId="9" fillId="13" borderId="1" xfId="0" applyNumberFormat="1" applyFont="1" applyFill="1" applyBorder="1" applyAlignment="1">
      <alignment vertical="center" wrapText="1"/>
    </xf>
    <xf numFmtId="0" fontId="0" fillId="13" borderId="47" xfId="0" applyFont="1" applyFill="1" applyBorder="1" applyAlignment="1">
      <alignment wrapText="1"/>
    </xf>
    <xf numFmtId="0" fontId="3" fillId="13" borderId="48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1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13" borderId="1" xfId="0" applyNumberFormat="1" applyFont="1" applyFill="1" applyBorder="1" applyAlignment="1">
      <alignment horizontal="center" vertical="center" wrapText="1"/>
    </xf>
    <xf numFmtId="166" fontId="4" fillId="13" borderId="47" xfId="0" applyNumberFormat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>
      <alignment horizontal="center" vertical="center" wrapText="1"/>
    </xf>
    <xf numFmtId="166" fontId="9" fillId="13" borderId="48" xfId="0" applyNumberFormat="1" applyFont="1" applyFill="1" applyBorder="1" applyAlignment="1">
      <alignment horizontal="center" vertical="center"/>
    </xf>
    <xf numFmtId="166" fontId="9" fillId="13" borderId="49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66" fontId="4" fillId="14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166" fontId="4" fillId="13" borderId="1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vertical="center" wrapText="1"/>
    </xf>
    <xf numFmtId="49" fontId="3" fillId="1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6" fontId="17" fillId="13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vertical="center" wrapText="1"/>
    </xf>
    <xf numFmtId="0" fontId="0" fillId="3" borderId="50" xfId="0" applyFont="1" applyFill="1" applyBorder="1" applyAlignment="1">
      <alignment vertical="center" wrapText="1"/>
    </xf>
    <xf numFmtId="0" fontId="0" fillId="13" borderId="51" xfId="0" applyFont="1" applyFill="1" applyBorder="1" applyAlignment="1">
      <alignment vertical="center" wrapText="1"/>
    </xf>
    <xf numFmtId="0" fontId="0" fillId="13" borderId="49" xfId="0" applyFont="1" applyFill="1" applyBorder="1" applyAlignment="1">
      <alignment vertical="center" wrapText="1"/>
    </xf>
    <xf numFmtId="0" fontId="0" fillId="3" borderId="49" xfId="0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3" fillId="13" borderId="52" xfId="0" applyNumberFormat="1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wrapText="1"/>
    </xf>
    <xf numFmtId="0" fontId="0" fillId="3" borderId="50" xfId="0" applyFont="1" applyFill="1" applyBorder="1" applyAlignment="1">
      <alignment wrapText="1"/>
    </xf>
    <xf numFmtId="0" fontId="0" fillId="3" borderId="51" xfId="0" applyFont="1" applyFill="1" applyBorder="1" applyAlignment="1">
      <alignment wrapText="1"/>
    </xf>
    <xf numFmtId="0" fontId="0" fillId="13" borderId="53" xfId="0" applyFont="1" applyFill="1" applyBorder="1" applyAlignment="1">
      <alignment/>
    </xf>
    <xf numFmtId="0" fontId="0" fillId="13" borderId="50" xfId="0" applyFont="1" applyFill="1" applyBorder="1" applyAlignment="1">
      <alignment/>
    </xf>
    <xf numFmtId="0" fontId="0" fillId="13" borderId="51" xfId="0" applyFont="1" applyFill="1" applyBorder="1" applyAlignment="1">
      <alignment/>
    </xf>
    <xf numFmtId="0" fontId="3" fillId="8" borderId="46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center" wrapText="1"/>
    </xf>
    <xf numFmtId="49" fontId="28" fillId="11" borderId="1" xfId="0" applyNumberFormat="1" applyFont="1" applyFill="1" applyBorder="1" applyAlignment="1">
      <alignment horizontal="center" vertical="center" wrapText="1"/>
    </xf>
    <xf numFmtId="166" fontId="8" fillId="13" borderId="47" xfId="0" applyNumberFormat="1" applyFont="1" applyFill="1" applyBorder="1" applyAlignment="1">
      <alignment horizontal="center" vertical="center"/>
    </xf>
    <xf numFmtId="166" fontId="9" fillId="13" borderId="43" xfId="0" applyNumberFormat="1" applyFont="1" applyFill="1" applyBorder="1" applyAlignment="1">
      <alignment horizontal="center" vertical="center"/>
    </xf>
    <xf numFmtId="166" fontId="9" fillId="13" borderId="44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49" fontId="3" fillId="13" borderId="55" xfId="0" applyNumberFormat="1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3" fillId="13" borderId="44" xfId="0" applyFont="1" applyFill="1" applyBorder="1" applyAlignment="1">
      <alignment horizontal="center" vertical="center" wrapText="1"/>
    </xf>
    <xf numFmtId="49" fontId="3" fillId="16" borderId="1" xfId="0" applyNumberFormat="1" applyFont="1" applyFill="1" applyBorder="1" applyAlignment="1">
      <alignment horizontal="center" vertical="center" wrapText="1"/>
    </xf>
    <xf numFmtId="49" fontId="3" fillId="4" borderId="56" xfId="0" applyNumberFormat="1" applyFont="1" applyFill="1" applyBorder="1" applyAlignment="1">
      <alignment horizontal="center" vertical="center" wrapText="1"/>
    </xf>
    <xf numFmtId="49" fontId="3" fillId="4" borderId="57" xfId="0" applyNumberFormat="1" applyFont="1" applyFill="1" applyBorder="1" applyAlignment="1">
      <alignment horizontal="center" vertical="center" wrapText="1"/>
    </xf>
    <xf numFmtId="0" fontId="0" fillId="12" borderId="42" xfId="0" applyFont="1" applyFill="1" applyBorder="1" applyAlignment="1">
      <alignment wrapText="1"/>
    </xf>
    <xf numFmtId="0" fontId="0" fillId="12" borderId="58" xfId="0" applyFont="1" applyFill="1" applyBorder="1" applyAlignment="1">
      <alignment wrapText="1"/>
    </xf>
    <xf numFmtId="0" fontId="3" fillId="12" borderId="58" xfId="0" applyFont="1" applyFill="1" applyBorder="1" applyAlignment="1">
      <alignment horizontal="center" vertical="center" wrapText="1"/>
    </xf>
    <xf numFmtId="0" fontId="3" fillId="12" borderId="59" xfId="0" applyFont="1" applyFill="1" applyBorder="1" applyAlignment="1">
      <alignment horizontal="center" vertical="center" wrapText="1"/>
    </xf>
    <xf numFmtId="0" fontId="3" fillId="12" borderId="55" xfId="0" applyFont="1" applyFill="1" applyBorder="1" applyAlignment="1">
      <alignment horizontal="center" vertical="center" wrapText="1"/>
    </xf>
    <xf numFmtId="0" fontId="0" fillId="12" borderId="0" xfId="0" applyNumberFormat="1" applyFont="1" applyFill="1" applyAlignment="1">
      <alignment/>
    </xf>
    <xf numFmtId="0" fontId="0" fillId="12" borderId="43" xfId="0" applyFont="1" applyFill="1" applyBorder="1" applyAlignment="1">
      <alignment vertical="center" wrapText="1"/>
    </xf>
    <xf numFmtId="49" fontId="4" fillId="12" borderId="1" xfId="0" applyNumberFormat="1" applyFont="1" applyFill="1" applyBorder="1" applyAlignment="1">
      <alignment horizontal="center" vertical="center"/>
    </xf>
    <xf numFmtId="0" fontId="0" fillId="12" borderId="6" xfId="0" applyFont="1" applyFill="1" applyBorder="1" applyAlignment="1">
      <alignment wrapText="1"/>
    </xf>
    <xf numFmtId="0" fontId="0" fillId="12" borderId="7" xfId="0" applyFont="1" applyFill="1" applyBorder="1" applyAlignment="1">
      <alignment wrapText="1"/>
    </xf>
    <xf numFmtId="164" fontId="5" fillId="12" borderId="7" xfId="0" applyNumberFormat="1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wrapText="1"/>
    </xf>
    <xf numFmtId="0" fontId="0" fillId="12" borderId="31" xfId="0" applyFont="1" applyFill="1" applyBorder="1" applyAlignment="1">
      <alignment wrapText="1"/>
    </xf>
    <xf numFmtId="0" fontId="0" fillId="12" borderId="60" xfId="0" applyFont="1" applyFill="1" applyBorder="1" applyAlignment="1">
      <alignment wrapText="1"/>
    </xf>
    <xf numFmtId="0" fontId="0" fillId="12" borderId="61" xfId="0" applyFont="1" applyFill="1" applyBorder="1" applyAlignment="1">
      <alignment wrapText="1"/>
    </xf>
    <xf numFmtId="0" fontId="0" fillId="12" borderId="44" xfId="0" applyFont="1" applyFill="1" applyBorder="1" applyAlignment="1">
      <alignment vertical="center" wrapText="1"/>
    </xf>
    <xf numFmtId="0" fontId="0" fillId="12" borderId="13" xfId="0" applyFont="1" applyFill="1" applyBorder="1" applyAlignment="1">
      <alignment wrapText="1"/>
    </xf>
    <xf numFmtId="0" fontId="0" fillId="12" borderId="1" xfId="0" applyFont="1" applyFill="1" applyBorder="1" applyAlignment="1">
      <alignment wrapText="1"/>
    </xf>
    <xf numFmtId="49" fontId="5" fillId="12" borderId="1" xfId="0" applyNumberFormat="1" applyFont="1" applyFill="1" applyBorder="1" applyAlignment="1">
      <alignment horizontal="center" wrapText="1"/>
    </xf>
    <xf numFmtId="0" fontId="0" fillId="12" borderId="0" xfId="0" applyFont="1" applyFill="1" applyBorder="1" applyAlignment="1">
      <alignment wrapText="1"/>
    </xf>
    <xf numFmtId="0" fontId="0" fillId="12" borderId="62" xfId="0" applyFont="1" applyFill="1" applyBorder="1" applyAlignment="1">
      <alignment wrapText="1"/>
    </xf>
    <xf numFmtId="0" fontId="0" fillId="12" borderId="63" xfId="0" applyFont="1" applyFill="1" applyBorder="1" applyAlignment="1">
      <alignment wrapText="1"/>
    </xf>
    <xf numFmtId="166" fontId="4" fillId="12" borderId="1" xfId="0" applyNumberFormat="1" applyFont="1" applyFill="1" applyBorder="1" applyAlignment="1">
      <alignment horizontal="center" vertical="center"/>
    </xf>
    <xf numFmtId="0" fontId="0" fillId="12" borderId="64" xfId="0" applyFont="1" applyFill="1" applyBorder="1" applyAlignment="1">
      <alignment wrapText="1"/>
    </xf>
    <xf numFmtId="164" fontId="0" fillId="12" borderId="1" xfId="0" applyNumberFormat="1" applyFont="1" applyFill="1" applyBorder="1" applyAlignment="1">
      <alignment wrapText="1"/>
    </xf>
    <xf numFmtId="0" fontId="0" fillId="12" borderId="45" xfId="0" applyFont="1" applyFill="1" applyBorder="1" applyAlignment="1">
      <alignment wrapText="1"/>
    </xf>
    <xf numFmtId="0" fontId="0" fillId="12" borderId="65" xfId="0" applyFont="1" applyFill="1" applyBorder="1" applyAlignment="1">
      <alignment wrapText="1"/>
    </xf>
    <xf numFmtId="0" fontId="7" fillId="12" borderId="1" xfId="0" applyFont="1" applyFill="1" applyBorder="1" applyAlignment="1">
      <alignment horizontal="center" vertical="center" wrapText="1"/>
    </xf>
    <xf numFmtId="0" fontId="0" fillId="12" borderId="66" xfId="0" applyFont="1" applyFill="1" applyBorder="1" applyAlignment="1">
      <alignment wrapText="1"/>
    </xf>
    <xf numFmtId="0" fontId="0" fillId="12" borderId="46" xfId="0" applyFont="1" applyFill="1" applyBorder="1" applyAlignment="1">
      <alignment wrapText="1"/>
    </xf>
    <xf numFmtId="0" fontId="0" fillId="12" borderId="52" xfId="0" applyFont="1" applyFill="1" applyBorder="1" applyAlignment="1">
      <alignment wrapText="1"/>
    </xf>
    <xf numFmtId="0" fontId="0" fillId="12" borderId="1" xfId="0" applyFont="1" applyFill="1" applyBorder="1" applyAlignment="1">
      <alignment vertical="center" wrapText="1"/>
    </xf>
    <xf numFmtId="166" fontId="8" fillId="12" borderId="1" xfId="0" applyNumberFormat="1" applyFont="1" applyFill="1" applyBorder="1" applyAlignment="1">
      <alignment horizontal="center" vertical="center"/>
    </xf>
    <xf numFmtId="166" fontId="9" fillId="12" borderId="1" xfId="0" applyNumberFormat="1" applyFont="1" applyFill="1" applyBorder="1" applyAlignment="1">
      <alignment horizontal="center" vertical="center"/>
    </xf>
    <xf numFmtId="0" fontId="0" fillId="12" borderId="47" xfId="0" applyFont="1" applyFill="1" applyBorder="1" applyAlignment="1">
      <alignment wrapText="1"/>
    </xf>
    <xf numFmtId="0" fontId="0" fillId="12" borderId="56" xfId="0" applyFont="1" applyFill="1" applyBorder="1" applyAlignment="1">
      <alignment wrapText="1"/>
    </xf>
    <xf numFmtId="0" fontId="0" fillId="12" borderId="67" xfId="0" applyFont="1" applyFill="1" applyBorder="1" applyAlignment="1">
      <alignment wrapText="1"/>
    </xf>
    <xf numFmtId="0" fontId="0" fillId="12" borderId="68" xfId="0" applyFont="1" applyFill="1" applyBorder="1" applyAlignment="1">
      <alignment wrapText="1"/>
    </xf>
    <xf numFmtId="0" fontId="0" fillId="12" borderId="54" xfId="0" applyFont="1" applyFill="1" applyBorder="1" applyAlignment="1">
      <alignment wrapText="1"/>
    </xf>
    <xf numFmtId="0" fontId="0" fillId="12" borderId="55" xfId="0" applyFont="1" applyFill="1" applyBorder="1" applyAlignment="1">
      <alignment wrapText="1"/>
    </xf>
    <xf numFmtId="0" fontId="3" fillId="12" borderId="48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/>
    </xf>
    <xf numFmtId="49" fontId="3" fillId="12" borderId="1" xfId="0" applyNumberFormat="1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 wrapText="1"/>
    </xf>
    <xf numFmtId="164" fontId="3" fillId="12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166" fontId="4" fillId="12" borderId="47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3" fillId="12" borderId="60" xfId="0" applyFont="1" applyFill="1" applyBorder="1" applyAlignment="1">
      <alignment horizontal="center" vertical="center"/>
    </xf>
    <xf numFmtId="0" fontId="3" fillId="12" borderId="61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62" xfId="0" applyFont="1" applyFill="1" applyBorder="1" applyAlignment="1">
      <alignment horizontal="center" vertical="center"/>
    </xf>
    <xf numFmtId="0" fontId="3" fillId="12" borderId="63" xfId="0" applyFont="1" applyFill="1" applyBorder="1" applyAlignment="1">
      <alignment horizontal="center" vertical="center"/>
    </xf>
    <xf numFmtId="166" fontId="9" fillId="12" borderId="48" xfId="0" applyNumberFormat="1" applyFont="1" applyFill="1" applyBorder="1" applyAlignment="1">
      <alignment horizontal="center" vertical="center"/>
    </xf>
    <xf numFmtId="166" fontId="9" fillId="12" borderId="49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64" fontId="3" fillId="12" borderId="1" xfId="0" applyNumberFormat="1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/>
    </xf>
    <xf numFmtId="0" fontId="3" fillId="12" borderId="6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166" fontId="9" fillId="12" borderId="57" xfId="0" applyNumberFormat="1" applyFont="1" applyFill="1" applyBorder="1" applyAlignment="1">
      <alignment horizontal="center" vertical="center"/>
    </xf>
    <xf numFmtId="166" fontId="4" fillId="12" borderId="26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49" fontId="9" fillId="12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66" fontId="4" fillId="12" borderId="1" xfId="0" applyNumberFormat="1" applyFont="1" applyFill="1" applyBorder="1" applyAlignment="1">
      <alignment horizontal="center" vertical="center" wrapText="1"/>
    </xf>
    <xf numFmtId="0" fontId="3" fillId="12" borderId="64" xfId="0" applyFont="1" applyFill="1" applyBorder="1" applyAlignment="1">
      <alignment horizontal="center" vertical="center"/>
    </xf>
    <xf numFmtId="0" fontId="0" fillId="12" borderId="47" xfId="0" applyFont="1" applyFill="1" applyBorder="1" applyAlignment="1">
      <alignment vertical="center" wrapText="1"/>
    </xf>
    <xf numFmtId="0" fontId="3" fillId="12" borderId="66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0" fillId="12" borderId="30" xfId="0" applyFont="1" applyFill="1" applyBorder="1" applyAlignment="1">
      <alignment/>
    </xf>
    <xf numFmtId="0" fontId="0" fillId="12" borderId="6" xfId="0" applyFont="1" applyFill="1" applyBorder="1" applyAlignment="1">
      <alignment/>
    </xf>
    <xf numFmtId="0" fontId="3" fillId="12" borderId="67" xfId="0" applyFont="1" applyFill="1" applyBorder="1" applyAlignment="1">
      <alignment horizontal="center" vertical="center" wrapText="1"/>
    </xf>
    <xf numFmtId="0" fontId="3" fillId="12" borderId="69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3" fillId="12" borderId="65" xfId="0" applyFont="1" applyFill="1" applyBorder="1" applyAlignment="1">
      <alignment horizontal="center" vertical="center" wrapText="1"/>
    </xf>
    <xf numFmtId="0" fontId="3" fillId="12" borderId="56" xfId="0" applyFont="1" applyFill="1" applyBorder="1" applyAlignment="1">
      <alignment horizontal="center" vertical="center" wrapText="1"/>
    </xf>
    <xf numFmtId="0" fontId="0" fillId="12" borderId="41" xfId="0" applyFont="1" applyFill="1" applyBorder="1" applyAlignment="1">
      <alignment/>
    </xf>
    <xf numFmtId="166" fontId="17" fillId="12" borderId="1" xfId="0" applyNumberFormat="1" applyFont="1" applyFill="1" applyBorder="1" applyAlignment="1">
      <alignment horizontal="center" vertical="center"/>
    </xf>
    <xf numFmtId="0" fontId="3" fillId="12" borderId="64" xfId="0" applyFont="1" applyFill="1" applyBorder="1" applyAlignment="1">
      <alignment horizontal="center" vertical="center" wrapText="1"/>
    </xf>
    <xf numFmtId="0" fontId="3" fillId="12" borderId="68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0" fillId="12" borderId="49" xfId="0" applyFont="1" applyFill="1" applyBorder="1" applyAlignment="1">
      <alignment vertical="center" wrapText="1"/>
    </xf>
    <xf numFmtId="0" fontId="0" fillId="12" borderId="48" xfId="0" applyFont="1" applyFill="1" applyBorder="1" applyAlignment="1">
      <alignment/>
    </xf>
    <xf numFmtId="0" fontId="0" fillId="12" borderId="70" xfId="0" applyFont="1" applyFill="1" applyBorder="1" applyAlignment="1">
      <alignment/>
    </xf>
    <xf numFmtId="0" fontId="0" fillId="12" borderId="71" xfId="0" applyFont="1" applyFill="1" applyBorder="1" applyAlignment="1">
      <alignment/>
    </xf>
    <xf numFmtId="49" fontId="29" fillId="4" borderId="1" xfId="0" applyNumberFormat="1" applyFont="1" applyFill="1" applyBorder="1" applyAlignment="1">
      <alignment horizontal="center" vertical="center" wrapText="1"/>
    </xf>
    <xf numFmtId="0" fontId="30" fillId="12" borderId="7" xfId="0" applyFont="1" applyFill="1" applyBorder="1" applyAlignment="1">
      <alignment/>
    </xf>
    <xf numFmtId="0" fontId="30" fillId="12" borderId="0" xfId="0" applyFont="1" applyFill="1" applyBorder="1" applyAlignment="1">
      <alignment/>
    </xf>
    <xf numFmtId="0" fontId="30" fillId="12" borderId="62" xfId="0" applyFont="1" applyFill="1" applyBorder="1" applyAlignment="1">
      <alignment/>
    </xf>
    <xf numFmtId="0" fontId="30" fillId="12" borderId="63" xfId="0" applyFont="1" applyFill="1" applyBorder="1" applyAlignment="1">
      <alignment/>
    </xf>
    <xf numFmtId="0" fontId="31" fillId="12" borderId="1" xfId="0" applyFont="1" applyFill="1" applyBorder="1" applyAlignment="1">
      <alignment horizontal="center" vertical="center"/>
    </xf>
    <xf numFmtId="0" fontId="31" fillId="12" borderId="8" xfId="0" applyFont="1" applyFill="1" applyBorder="1" applyAlignment="1">
      <alignment horizontal="center" vertical="center"/>
    </xf>
    <xf numFmtId="0" fontId="31" fillId="12" borderId="72" xfId="0" applyFont="1" applyFill="1" applyBorder="1" applyAlignment="1">
      <alignment horizontal="center" vertical="center"/>
    </xf>
    <xf numFmtId="0" fontId="31" fillId="12" borderId="73" xfId="0" applyFont="1" applyFill="1" applyBorder="1" applyAlignment="1">
      <alignment horizontal="center" vertical="center"/>
    </xf>
    <xf numFmtId="164" fontId="31" fillId="12" borderId="1" xfId="0" applyNumberFormat="1" applyFont="1" applyFill="1" applyBorder="1" applyAlignment="1">
      <alignment horizontal="center" vertical="center" wrapText="1"/>
    </xf>
    <xf numFmtId="0" fontId="31" fillId="12" borderId="1" xfId="0" applyNumberFormat="1" applyFont="1" applyFill="1" applyBorder="1" applyAlignment="1">
      <alignment horizontal="center" vertical="center" wrapText="1"/>
    </xf>
    <xf numFmtId="49" fontId="31" fillId="12" borderId="1" xfId="0" applyNumberFormat="1" applyFont="1" applyFill="1" applyBorder="1" applyAlignment="1">
      <alignment horizontal="center" vertical="center" wrapText="1"/>
    </xf>
    <xf numFmtId="0" fontId="31" fillId="12" borderId="1" xfId="0" applyNumberFormat="1" applyFont="1" applyFill="1" applyBorder="1" applyAlignment="1">
      <alignment horizontal="center" vertical="center"/>
    </xf>
    <xf numFmtId="49" fontId="31" fillId="12" borderId="1" xfId="0" applyNumberFormat="1" applyFont="1" applyFill="1" applyBorder="1" applyAlignment="1">
      <alignment horizontal="center" vertical="center"/>
    </xf>
    <xf numFmtId="164" fontId="31" fillId="12" borderId="31" xfId="0" applyNumberFormat="1" applyFont="1" applyFill="1" applyBorder="1" applyAlignment="1">
      <alignment horizontal="center" vertical="center" wrapText="1"/>
    </xf>
    <xf numFmtId="0" fontId="31" fillId="12" borderId="60" xfId="0" applyNumberFormat="1" applyFont="1" applyFill="1" applyBorder="1" applyAlignment="1">
      <alignment horizontal="center" vertical="center"/>
    </xf>
    <xf numFmtId="0" fontId="31" fillId="12" borderId="61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31" fillId="12" borderId="62" xfId="0" applyFont="1" applyFill="1" applyBorder="1" applyAlignment="1">
      <alignment horizontal="center" vertical="center"/>
    </xf>
    <xf numFmtId="0" fontId="31" fillId="12" borderId="63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center" wrapText="1"/>
    </xf>
    <xf numFmtId="0" fontId="31" fillId="12" borderId="0" xfId="0" applyFont="1" applyFill="1" applyBorder="1" applyAlignment="1">
      <alignment horizontal="center" vertical="center" wrapText="1"/>
    </xf>
    <xf numFmtId="0" fontId="31" fillId="12" borderId="62" xfId="0" applyFont="1" applyFill="1" applyBorder="1" applyAlignment="1">
      <alignment horizontal="center" vertical="center" wrapText="1"/>
    </xf>
    <xf numFmtId="0" fontId="31" fillId="12" borderId="63" xfId="0" applyFont="1" applyFill="1" applyBorder="1" applyAlignment="1">
      <alignment horizontal="center" vertical="center" wrapText="1"/>
    </xf>
    <xf numFmtId="0" fontId="31" fillId="12" borderId="8" xfId="0" applyFont="1" applyFill="1" applyBorder="1" applyAlignment="1">
      <alignment horizontal="center" vertical="center" wrapText="1"/>
    </xf>
    <xf numFmtId="0" fontId="31" fillId="12" borderId="72" xfId="0" applyFont="1" applyFill="1" applyBorder="1" applyAlignment="1">
      <alignment horizontal="center" vertical="center" wrapText="1"/>
    </xf>
    <xf numFmtId="0" fontId="31" fillId="12" borderId="73" xfId="0" applyFont="1" applyFill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center" vertical="center"/>
    </xf>
    <xf numFmtId="0" fontId="31" fillId="12" borderId="60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 wrapText="1"/>
    </xf>
    <xf numFmtId="164" fontId="31" fillId="12" borderId="7" xfId="0" applyNumberFormat="1" applyFont="1" applyFill="1" applyBorder="1" applyAlignment="1">
      <alignment horizontal="center" vertical="center" wrapText="1"/>
    </xf>
    <xf numFmtId="0" fontId="31" fillId="12" borderId="41" xfId="0" applyNumberFormat="1" applyFont="1" applyFill="1" applyBorder="1" applyAlignment="1">
      <alignment horizontal="center" vertical="center"/>
    </xf>
    <xf numFmtId="0" fontId="31" fillId="12" borderId="41" xfId="0" applyNumberFormat="1" applyFont="1" applyFill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center" vertical="center" wrapText="1"/>
    </xf>
    <xf numFmtId="0" fontId="31" fillId="12" borderId="60" xfId="0" applyFont="1" applyFill="1" applyBorder="1" applyAlignment="1">
      <alignment horizontal="center" vertical="center" wrapText="1"/>
    </xf>
    <xf numFmtId="0" fontId="31" fillId="12" borderId="61" xfId="0" applyFont="1" applyFill="1" applyBorder="1" applyAlignment="1">
      <alignment horizontal="center" vertical="center" wrapText="1"/>
    </xf>
    <xf numFmtId="0" fontId="31" fillId="12" borderId="74" xfId="0" applyFont="1" applyFill="1" applyBorder="1" applyAlignment="1">
      <alignment horizontal="center" vertical="center"/>
    </xf>
    <xf numFmtId="0" fontId="31" fillId="12" borderId="75" xfId="0" applyFont="1" applyFill="1" applyBorder="1" applyAlignment="1">
      <alignment horizontal="center" vertical="center"/>
    </xf>
    <xf numFmtId="0" fontId="31" fillId="12" borderId="65" xfId="0" applyFont="1" applyFill="1" applyBorder="1" applyAlignment="1">
      <alignment horizontal="center" vertical="center"/>
    </xf>
    <xf numFmtId="0" fontId="30" fillId="12" borderId="76" xfId="0" applyFont="1" applyFill="1" applyBorder="1" applyAlignment="1">
      <alignment/>
    </xf>
    <xf numFmtId="0" fontId="30" fillId="12" borderId="77" xfId="0" applyFont="1" applyFill="1" applyBorder="1" applyAlignment="1">
      <alignment/>
    </xf>
    <xf numFmtId="0" fontId="30" fillId="12" borderId="52" xfId="0" applyFont="1" applyFill="1" applyBorder="1" applyAlignment="1">
      <alignment/>
    </xf>
    <xf numFmtId="0" fontId="31" fillId="12" borderId="52" xfId="0" applyFont="1" applyFill="1" applyBorder="1" applyAlignment="1">
      <alignment horizontal="center" vertical="center" wrapText="1"/>
    </xf>
    <xf numFmtId="0" fontId="31" fillId="12" borderId="42" xfId="0" applyFont="1" applyFill="1" applyBorder="1" applyAlignment="1">
      <alignment horizontal="center" vertical="center" wrapText="1"/>
    </xf>
    <xf numFmtId="0" fontId="31" fillId="12" borderId="69" xfId="0" applyFont="1" applyFill="1" applyBorder="1" applyAlignment="1">
      <alignment horizontal="center" vertical="center" wrapText="1"/>
    </xf>
    <xf numFmtId="0" fontId="31" fillId="12" borderId="78" xfId="0" applyFont="1" applyFill="1" applyBorder="1" applyAlignment="1">
      <alignment horizontal="center" vertical="center" wrapText="1"/>
    </xf>
    <xf numFmtId="0" fontId="31" fillId="12" borderId="79" xfId="0" applyFont="1" applyFill="1" applyBorder="1" applyAlignment="1">
      <alignment horizontal="center" vertical="center" wrapText="1"/>
    </xf>
    <xf numFmtId="0" fontId="31" fillId="12" borderId="65" xfId="0" applyFont="1" applyFill="1" applyBorder="1" applyAlignment="1">
      <alignment horizontal="center" vertical="center" wrapText="1"/>
    </xf>
    <xf numFmtId="0" fontId="31" fillId="12" borderId="7" xfId="0" applyNumberFormat="1" applyFont="1" applyFill="1" applyBorder="1" applyAlignment="1">
      <alignment horizontal="center" vertical="center" wrapText="1"/>
    </xf>
    <xf numFmtId="0" fontId="30" fillId="12" borderId="41" xfId="0" applyFont="1" applyFill="1" applyBorder="1" applyAlignment="1">
      <alignment/>
    </xf>
    <xf numFmtId="0" fontId="30" fillId="12" borderId="1" xfId="0" applyFont="1" applyFill="1" applyBorder="1" applyAlignment="1">
      <alignment/>
    </xf>
    <xf numFmtId="49" fontId="31" fillId="12" borderId="57" xfId="0" applyNumberFormat="1" applyFont="1" applyFill="1" applyBorder="1" applyAlignment="1">
      <alignment horizontal="center" vertical="center"/>
    </xf>
    <xf numFmtId="49" fontId="31" fillId="12" borderId="80" xfId="0" applyNumberFormat="1" applyFont="1" applyFill="1" applyBorder="1" applyAlignment="1">
      <alignment horizontal="center" vertical="center"/>
    </xf>
    <xf numFmtId="164" fontId="31" fillId="12" borderId="56" xfId="0" applyNumberFormat="1" applyFont="1" applyFill="1" applyBorder="1" applyAlignment="1">
      <alignment horizontal="center" vertical="center" wrapText="1"/>
    </xf>
    <xf numFmtId="0" fontId="31" fillId="12" borderId="56" xfId="0" applyNumberFormat="1" applyFont="1" applyFill="1" applyBorder="1" applyAlignment="1">
      <alignment horizontal="center" vertical="center" wrapText="1"/>
    </xf>
    <xf numFmtId="164" fontId="31" fillId="12" borderId="55" xfId="0" applyNumberFormat="1" applyFont="1" applyFill="1" applyBorder="1" applyAlignment="1">
      <alignment horizontal="center" vertical="center" wrapText="1"/>
    </xf>
    <xf numFmtId="0" fontId="31" fillId="12" borderId="55" xfId="0" applyNumberFormat="1" applyFont="1" applyFill="1" applyBorder="1" applyAlignment="1">
      <alignment horizontal="center" vertical="center" wrapText="1"/>
    </xf>
    <xf numFmtId="49" fontId="31" fillId="12" borderId="81" xfId="0" applyNumberFormat="1" applyFont="1" applyFill="1" applyBorder="1" applyAlignment="1">
      <alignment horizontal="center" vertical="center"/>
    </xf>
    <xf numFmtId="49" fontId="31" fillId="12" borderId="57" xfId="0" applyNumberFormat="1" applyFont="1" applyFill="1" applyBorder="1" applyAlignment="1">
      <alignment horizontal="center" vertical="center" wrapText="1"/>
    </xf>
    <xf numFmtId="164" fontId="31" fillId="12" borderId="52" xfId="0" applyNumberFormat="1" applyFont="1" applyFill="1" applyBorder="1" applyAlignment="1">
      <alignment horizontal="center" vertical="center" wrapText="1"/>
    </xf>
    <xf numFmtId="0" fontId="31" fillId="12" borderId="52" xfId="0" applyNumberFormat="1" applyFont="1" applyFill="1" applyBorder="1" applyAlignment="1">
      <alignment horizontal="center" vertical="center" wrapText="1"/>
    </xf>
    <xf numFmtId="49" fontId="31" fillId="12" borderId="82" xfId="0" applyNumberFormat="1" applyFont="1" applyFill="1" applyBorder="1" applyAlignment="1">
      <alignment horizontal="center" vertical="center"/>
    </xf>
    <xf numFmtId="0" fontId="30" fillId="12" borderId="42" xfId="0" applyFont="1" applyFill="1" applyBorder="1" applyAlignment="1">
      <alignment/>
    </xf>
    <xf numFmtId="0" fontId="30" fillId="12" borderId="69" xfId="0" applyFont="1" applyFill="1" applyBorder="1" applyAlignment="1">
      <alignment/>
    </xf>
    <xf numFmtId="0" fontId="30" fillId="12" borderId="74" xfId="0" applyFont="1" applyFill="1" applyBorder="1" applyAlignment="1">
      <alignment/>
    </xf>
    <xf numFmtId="0" fontId="30" fillId="12" borderId="75" xfId="0" applyFont="1" applyFill="1" applyBorder="1" applyAlignment="1">
      <alignment/>
    </xf>
    <xf numFmtId="0" fontId="30" fillId="12" borderId="78" xfId="0" applyFont="1" applyFill="1" applyBorder="1" applyAlignment="1">
      <alignment/>
    </xf>
    <xf numFmtId="0" fontId="30" fillId="12" borderId="65" xfId="0" applyFont="1" applyFill="1" applyBorder="1" applyAlignment="1">
      <alignment/>
    </xf>
    <xf numFmtId="0" fontId="30" fillId="12" borderId="0" xfId="0" applyNumberFormat="1" applyFont="1" applyFill="1" applyAlignment="1">
      <alignment/>
    </xf>
    <xf numFmtId="0" fontId="30" fillId="12" borderId="7" xfId="0" applyFont="1" applyFill="1" applyBorder="1" applyAlignment="1">
      <alignment wrapText="1"/>
    </xf>
    <xf numFmtId="0" fontId="31" fillId="12" borderId="27" xfId="0" applyFont="1" applyFill="1" applyBorder="1" applyAlignment="1">
      <alignment horizontal="center" vertical="center"/>
    </xf>
    <xf numFmtId="49" fontId="31" fillId="12" borderId="30" xfId="0" applyNumberFormat="1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 wrapText="1"/>
    </xf>
    <xf numFmtId="0" fontId="31" fillId="12" borderId="27" xfId="0" applyFont="1" applyFill="1" applyBorder="1" applyAlignment="1">
      <alignment horizontal="center" vertical="center" wrapText="1"/>
    </xf>
    <xf numFmtId="0" fontId="31" fillId="12" borderId="30" xfId="0" applyFont="1" applyFill="1" applyBorder="1" applyAlignment="1">
      <alignment horizontal="center" vertical="center"/>
    </xf>
    <xf numFmtId="0" fontId="31" fillId="12" borderId="12" xfId="0" applyFont="1" applyFill="1" applyBorder="1" applyAlignment="1">
      <alignment horizontal="center" vertical="center" wrapText="1"/>
    </xf>
    <xf numFmtId="49" fontId="31" fillId="12" borderId="6" xfId="0" applyNumberFormat="1" applyFont="1" applyFill="1" applyBorder="1" applyAlignment="1">
      <alignment horizontal="center" vertical="center"/>
    </xf>
    <xf numFmtId="49" fontId="31" fillId="12" borderId="12" xfId="0" applyNumberFormat="1" applyFont="1" applyFill="1" applyBorder="1" applyAlignment="1">
      <alignment horizontal="center" vertical="center" wrapText="1"/>
    </xf>
    <xf numFmtId="49" fontId="31" fillId="12" borderId="7" xfId="0" applyNumberFormat="1" applyFont="1" applyFill="1" applyBorder="1" applyAlignment="1">
      <alignment horizontal="center" vertical="center" wrapText="1"/>
    </xf>
    <xf numFmtId="0" fontId="31" fillId="12" borderId="30" xfId="0" applyFont="1" applyFill="1" applyBorder="1" applyAlignment="1">
      <alignment horizontal="center" vertical="center" wrapText="1"/>
    </xf>
    <xf numFmtId="0" fontId="31" fillId="12" borderId="71" xfId="0" applyFont="1" applyFill="1" applyBorder="1" applyAlignment="1">
      <alignment horizontal="center" vertical="center"/>
    </xf>
    <xf numFmtId="0" fontId="30" fillId="12" borderId="12" xfId="0" applyFont="1" applyFill="1" applyBorder="1" applyAlignment="1">
      <alignment wrapText="1"/>
    </xf>
    <xf numFmtId="0" fontId="31" fillId="12" borderId="46" xfId="0" applyFont="1" applyFill="1" applyBorder="1" applyAlignment="1">
      <alignment horizontal="center" vertical="center" wrapText="1"/>
    </xf>
    <xf numFmtId="49" fontId="31" fillId="12" borderId="46" xfId="0" applyNumberFormat="1" applyFont="1" applyFill="1" applyBorder="1" applyAlignment="1">
      <alignment horizontal="center" vertical="center" wrapText="1"/>
    </xf>
    <xf numFmtId="0" fontId="31" fillId="12" borderId="83" xfId="0" applyFont="1" applyFill="1" applyBorder="1" applyAlignment="1">
      <alignment horizontal="center" vertical="center" wrapText="1"/>
    </xf>
    <xf numFmtId="0" fontId="31" fillId="12" borderId="45" xfId="0" applyFont="1" applyFill="1" applyBorder="1" applyAlignment="1">
      <alignment horizontal="center" vertical="center" wrapText="1"/>
    </xf>
    <xf numFmtId="0" fontId="30" fillId="12" borderId="46" xfId="0" applyFont="1" applyFill="1" applyBorder="1" applyAlignment="1">
      <alignment/>
    </xf>
    <xf numFmtId="49" fontId="31" fillId="12" borderId="84" xfId="0" applyNumberFormat="1" applyFont="1" applyFill="1" applyBorder="1" applyAlignment="1">
      <alignment horizontal="center" vertical="center" wrapText="1"/>
    </xf>
    <xf numFmtId="49" fontId="31" fillId="12" borderId="56" xfId="0" applyNumberFormat="1" applyFont="1" applyFill="1" applyBorder="1" applyAlignment="1">
      <alignment horizontal="center" vertical="center" wrapText="1"/>
    </xf>
    <xf numFmtId="49" fontId="31" fillId="12" borderId="55" xfId="0" applyNumberFormat="1" applyFont="1" applyFill="1" applyBorder="1" applyAlignment="1">
      <alignment horizontal="center" vertical="center" wrapText="1"/>
    </xf>
    <xf numFmtId="49" fontId="31" fillId="12" borderId="52" xfId="0" applyNumberFormat="1" applyFont="1" applyFill="1" applyBorder="1" applyAlignment="1">
      <alignment horizontal="center" vertical="center" wrapText="1"/>
    </xf>
    <xf numFmtId="0" fontId="30" fillId="12" borderId="85" xfId="0" applyFont="1" applyFill="1" applyBorder="1" applyAlignment="1">
      <alignment wrapText="1"/>
    </xf>
    <xf numFmtId="0" fontId="30" fillId="12" borderId="79" xfId="0" applyFont="1" applyFill="1" applyBorder="1" applyAlignment="1">
      <alignment wrapText="1"/>
    </xf>
    <xf numFmtId="0" fontId="30" fillId="12" borderId="86" xfId="0" applyFont="1" applyFill="1" applyBorder="1" applyAlignment="1">
      <alignment wrapText="1"/>
    </xf>
    <xf numFmtId="0" fontId="30" fillId="12" borderId="42" xfId="0" applyFont="1" applyFill="1" applyBorder="1" applyAlignment="1">
      <alignment wrapText="1"/>
    </xf>
    <xf numFmtId="0" fontId="30" fillId="12" borderId="0" xfId="0" applyFont="1" applyFill="1" applyBorder="1" applyAlignment="1">
      <alignment wrapText="1"/>
    </xf>
    <xf numFmtId="0" fontId="30" fillId="12" borderId="74" xfId="0" applyFont="1" applyFill="1" applyBorder="1" applyAlignment="1">
      <alignment wrapText="1"/>
    </xf>
    <xf numFmtId="49" fontId="3" fillId="17" borderId="1" xfId="0" applyNumberFormat="1" applyFont="1" applyFill="1" applyBorder="1" applyAlignment="1">
      <alignment horizontal="center" vertical="center" wrapText="1"/>
    </xf>
    <xf numFmtId="166" fontId="4" fillId="18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166" fontId="9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49" fontId="3" fillId="19" borderId="1" xfId="0" applyNumberFormat="1" applyFont="1" applyFill="1" applyBorder="1" applyAlignment="1">
      <alignment horizontal="center" vertical="center" wrapText="1"/>
    </xf>
    <xf numFmtId="49" fontId="3" fillId="20" borderId="1" xfId="0" applyNumberFormat="1" applyFont="1" applyFill="1" applyBorder="1" applyAlignment="1">
      <alignment horizontal="center" vertical="center" wrapText="1"/>
    </xf>
    <xf numFmtId="166" fontId="4" fillId="18" borderId="1" xfId="0" applyNumberFormat="1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0" fillId="12" borderId="76" xfId="0" applyFont="1" applyFill="1" applyBorder="1" applyAlignment="1">
      <alignment wrapText="1"/>
    </xf>
    <xf numFmtId="0" fontId="0" fillId="12" borderId="70" xfId="0" applyFont="1" applyFill="1" applyBorder="1" applyAlignment="1">
      <alignment wrapText="1"/>
    </xf>
    <xf numFmtId="0" fontId="3" fillId="12" borderId="87" xfId="0" applyFont="1" applyFill="1" applyBorder="1" applyAlignment="1">
      <alignment horizontal="center" vertical="center" wrapText="1"/>
    </xf>
    <xf numFmtId="166" fontId="4" fillId="12" borderId="6" xfId="0" applyNumberFormat="1" applyFont="1" applyFill="1" applyBorder="1" applyAlignment="1">
      <alignment horizontal="center" vertical="center" wrapText="1"/>
    </xf>
    <xf numFmtId="0" fontId="3" fillId="12" borderId="76" xfId="0" applyFont="1" applyFill="1" applyBorder="1" applyAlignment="1">
      <alignment horizontal="center" vertical="center" wrapText="1"/>
    </xf>
    <xf numFmtId="0" fontId="3" fillId="12" borderId="77" xfId="0" applyFont="1" applyFill="1" applyBorder="1" applyAlignment="1">
      <alignment horizontal="center" vertical="center" wrapText="1"/>
    </xf>
    <xf numFmtId="0" fontId="0" fillId="12" borderId="69" xfId="0" applyFont="1" applyFill="1" applyBorder="1" applyAlignment="1">
      <alignment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3" fillId="12" borderId="70" xfId="0" applyFont="1" applyFill="1" applyBorder="1" applyAlignment="1">
      <alignment horizontal="center" vertical="center" wrapText="1"/>
    </xf>
    <xf numFmtId="0" fontId="3" fillId="12" borderId="87" xfId="0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center" vertical="center" wrapText="1"/>
    </xf>
    <xf numFmtId="0" fontId="3" fillId="12" borderId="88" xfId="0" applyFont="1" applyFill="1" applyBorder="1" applyAlignment="1">
      <alignment horizontal="center" vertical="center" wrapText="1"/>
    </xf>
    <xf numFmtId="0" fontId="3" fillId="12" borderId="38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49" fontId="3" fillId="12" borderId="39" xfId="0" applyNumberFormat="1" applyFont="1" applyFill="1" applyBorder="1" applyAlignment="1">
      <alignment horizontal="center" vertical="center" wrapText="1"/>
    </xf>
    <xf numFmtId="166" fontId="8" fillId="12" borderId="47" xfId="0" applyNumberFormat="1" applyFont="1" applyFill="1" applyBorder="1" applyAlignment="1">
      <alignment horizontal="center" vertical="center"/>
    </xf>
    <xf numFmtId="0" fontId="3" fillId="12" borderId="71" xfId="0" applyFont="1" applyFill="1" applyBorder="1" applyAlignment="1">
      <alignment horizontal="center" vertical="center" wrapText="1"/>
    </xf>
    <xf numFmtId="164" fontId="3" fillId="12" borderId="38" xfId="0" applyNumberFormat="1" applyFont="1" applyFill="1" applyBorder="1" applyAlignment="1">
      <alignment horizontal="center" vertical="center" wrapText="1"/>
    </xf>
    <xf numFmtId="0" fontId="3" fillId="12" borderId="89" xfId="0" applyFont="1" applyFill="1" applyBorder="1" applyAlignment="1">
      <alignment horizontal="center" vertical="center" wrapText="1"/>
    </xf>
    <xf numFmtId="0" fontId="31" fillId="12" borderId="39" xfId="0" applyFont="1" applyFill="1" applyBorder="1" applyAlignment="1">
      <alignment horizontal="center" vertical="center" wrapText="1"/>
    </xf>
    <xf numFmtId="164" fontId="31" fillId="12" borderId="39" xfId="0" applyNumberFormat="1" applyFont="1" applyFill="1" applyBorder="1" applyAlignment="1">
      <alignment horizontal="center" vertical="center" wrapText="1"/>
    </xf>
    <xf numFmtId="0" fontId="31" fillId="12" borderId="39" xfId="0" applyNumberFormat="1" applyFont="1" applyFill="1" applyBorder="1" applyAlignment="1">
      <alignment horizontal="center" vertical="center" wrapText="1"/>
    </xf>
    <xf numFmtId="49" fontId="31" fillId="12" borderId="39" xfId="0" applyNumberFormat="1" applyFont="1" applyFill="1" applyBorder="1" applyAlignment="1">
      <alignment horizontal="center" vertical="center" wrapText="1"/>
    </xf>
    <xf numFmtId="0" fontId="30" fillId="0" borderId="39" xfId="0" applyNumberFormat="1" applyFont="1" applyBorder="1" applyAlignment="1">
      <alignment/>
    </xf>
    <xf numFmtId="1" fontId="31" fillId="12" borderId="39" xfId="0" applyNumberFormat="1" applyFont="1" applyFill="1" applyBorder="1" applyAlignment="1">
      <alignment horizontal="center" vertical="center" wrapText="1"/>
    </xf>
    <xf numFmtId="0" fontId="31" fillId="12" borderId="39" xfId="0" applyFont="1" applyFill="1" applyBorder="1" applyAlignment="1">
      <alignment horizontal="center" vertical="center"/>
    </xf>
    <xf numFmtId="0" fontId="3" fillId="12" borderId="90" xfId="0" applyFont="1" applyFill="1" applyBorder="1" applyAlignment="1">
      <alignment horizontal="center" vertical="center" wrapText="1"/>
    </xf>
    <xf numFmtId="1" fontId="22" fillId="12" borderId="38" xfId="0" applyNumberFormat="1" applyFont="1" applyFill="1" applyBorder="1" applyAlignment="1">
      <alignment horizontal="center" vertical="center" wrapText="1"/>
    </xf>
    <xf numFmtId="49" fontId="3" fillId="12" borderId="30" xfId="0" applyNumberFormat="1" applyFont="1" applyFill="1" applyBorder="1" applyAlignment="1">
      <alignment horizontal="center" vertical="center" wrapText="1"/>
    </xf>
    <xf numFmtId="49" fontId="31" fillId="12" borderId="39" xfId="0" applyNumberFormat="1" applyFont="1" applyFill="1" applyBorder="1" applyAlignment="1">
      <alignment horizontal="center" vertical="center"/>
    </xf>
    <xf numFmtId="166" fontId="9" fillId="12" borderId="43" xfId="0" applyNumberFormat="1" applyFont="1" applyFill="1" applyBorder="1" applyAlignment="1">
      <alignment horizontal="center" vertical="center"/>
    </xf>
    <xf numFmtId="166" fontId="9" fillId="12" borderId="44" xfId="0" applyNumberFormat="1" applyFont="1" applyFill="1" applyBorder="1" applyAlignment="1">
      <alignment horizontal="center" vertical="center"/>
    </xf>
    <xf numFmtId="0" fontId="3" fillId="12" borderId="43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 wrapText="1"/>
    </xf>
    <xf numFmtId="49" fontId="31" fillId="20" borderId="39" xfId="0" applyNumberFormat="1" applyFont="1" applyFill="1" applyBorder="1" applyAlignment="1">
      <alignment horizontal="center" vertical="center" wrapText="1"/>
    </xf>
    <xf numFmtId="49" fontId="3" fillId="21" borderId="1" xfId="0" applyNumberFormat="1" applyFont="1" applyFill="1" applyBorder="1" applyAlignment="1">
      <alignment horizontal="center" vertical="center" wrapText="1"/>
    </xf>
    <xf numFmtId="166" fontId="4" fillId="20" borderId="1" xfId="0" applyNumberFormat="1" applyFont="1" applyFill="1" applyBorder="1" applyAlignment="1">
      <alignment horizontal="center" vertical="center"/>
    </xf>
    <xf numFmtId="49" fontId="3" fillId="21" borderId="12" xfId="0" applyNumberFormat="1" applyFont="1" applyFill="1" applyBorder="1" applyAlignment="1">
      <alignment horizontal="center" vertical="center" wrapText="1"/>
    </xf>
    <xf numFmtId="49" fontId="3" fillId="4" borderId="38" xfId="0" applyNumberFormat="1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/>
    </xf>
    <xf numFmtId="166" fontId="4" fillId="12" borderId="12" xfId="0" applyNumberFormat="1" applyFont="1" applyFill="1" applyBorder="1" applyAlignment="1">
      <alignment horizontal="center" vertical="center"/>
    </xf>
    <xf numFmtId="166" fontId="4" fillId="12" borderId="41" xfId="0" applyNumberFormat="1" applyFont="1" applyFill="1" applyBorder="1" applyAlignment="1">
      <alignment horizontal="center" vertical="center" wrapText="1"/>
    </xf>
    <xf numFmtId="49" fontId="32" fillId="4" borderId="1" xfId="0" applyNumberFormat="1" applyFont="1" applyFill="1" applyBorder="1" applyAlignment="1">
      <alignment horizontal="center" vertical="center" wrapText="1"/>
    </xf>
    <xf numFmtId="166" fontId="4" fillId="12" borderId="1" xfId="0" applyNumberFormat="1" applyFont="1" applyFill="1" applyBorder="1" applyAlignment="1">
      <alignment horizontal="center" vertical="center"/>
    </xf>
    <xf numFmtId="49" fontId="3" fillId="12" borderId="1" xfId="0" applyNumberFormat="1" applyFont="1" applyFill="1" applyBorder="1" applyAlignment="1">
      <alignment horizontal="center" vertical="center" wrapText="1"/>
    </xf>
    <xf numFmtId="166" fontId="33" fillId="12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4" fillId="11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166" fontId="35" fillId="12" borderId="1" xfId="0" applyNumberFormat="1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vertical="center" wrapText="1"/>
    </xf>
    <xf numFmtId="0" fontId="3" fillId="12" borderId="6" xfId="0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166" fontId="4" fillId="18" borderId="36" xfId="0" applyNumberFormat="1" applyFont="1" applyFill="1" applyBorder="1" applyAlignment="1">
      <alignment horizontal="center" vertical="center"/>
    </xf>
    <xf numFmtId="166" fontId="9" fillId="12" borderId="1" xfId="0" applyNumberFormat="1" applyFont="1" applyFill="1" applyBorder="1" applyAlignment="1">
      <alignment horizontal="center" vertical="center"/>
    </xf>
    <xf numFmtId="49" fontId="29" fillId="11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17" borderId="1" xfId="0" applyNumberFormat="1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horizontal="center" vertical="center"/>
    </xf>
    <xf numFmtId="166" fontId="36" fillId="12" borderId="1" xfId="0" applyNumberFormat="1" applyFont="1" applyFill="1" applyBorder="1" applyAlignment="1">
      <alignment horizontal="center" vertical="center" wrapText="1"/>
    </xf>
    <xf numFmtId="166" fontId="17" fillId="12" borderId="1" xfId="0" applyNumberFormat="1" applyFont="1" applyFill="1" applyBorder="1" applyAlignment="1">
      <alignment horizontal="center" vertical="center" wrapText="1"/>
    </xf>
    <xf numFmtId="166" fontId="4" fillId="2" borderId="36" xfId="0" applyNumberFormat="1" applyFont="1" applyFill="1" applyBorder="1" applyAlignment="1">
      <alignment horizontal="center" vertical="center" wrapText="1"/>
    </xf>
    <xf numFmtId="166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 wrapText="1"/>
    </xf>
    <xf numFmtId="49" fontId="26" fillId="4" borderId="12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vertical="center" wrapText="1"/>
    </xf>
    <xf numFmtId="0" fontId="0" fillId="2" borderId="91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 wrapText="1"/>
    </xf>
    <xf numFmtId="166" fontId="9" fillId="2" borderId="91" xfId="0" applyNumberFormat="1" applyFont="1" applyFill="1" applyBorder="1" applyAlignment="1">
      <alignment horizontal="center" vertical="center"/>
    </xf>
    <xf numFmtId="166" fontId="4" fillId="2" borderId="41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66" fontId="9" fillId="2" borderId="31" xfId="0" applyNumberFormat="1" applyFont="1" applyFill="1" applyBorder="1" applyAlignment="1">
      <alignment horizontal="center" vertical="center"/>
    </xf>
    <xf numFmtId="166" fontId="9" fillId="2" borderId="8" xfId="0" applyNumberFormat="1" applyFont="1" applyFill="1" applyBorder="1" applyAlignment="1">
      <alignment horizontal="center" vertical="center"/>
    </xf>
    <xf numFmtId="166" fontId="9" fillId="2" borderId="12" xfId="0" applyNumberFormat="1" applyFont="1" applyFill="1" applyBorder="1" applyAlignment="1">
      <alignment horizontal="center" vertical="center"/>
    </xf>
    <xf numFmtId="166" fontId="9" fillId="2" borderId="41" xfId="0" applyNumberFormat="1" applyFont="1" applyFill="1" applyBorder="1" applyAlignment="1">
      <alignment horizontal="center" vertical="center"/>
    </xf>
    <xf numFmtId="49" fontId="3" fillId="3" borderId="38" xfId="0" applyNumberFormat="1" applyFont="1" applyFill="1" applyBorder="1" applyAlignment="1">
      <alignment horizontal="center" vertical="center" wrapText="1"/>
    </xf>
    <xf numFmtId="166" fontId="4" fillId="2" borderId="13" xfId="0" applyNumberFormat="1" applyFont="1" applyFill="1" applyBorder="1" applyAlignment="1">
      <alignment horizontal="center" vertical="center"/>
    </xf>
    <xf numFmtId="166" fontId="9" fillId="2" borderId="13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 wrapText="1"/>
    </xf>
    <xf numFmtId="49" fontId="5" fillId="3" borderId="38" xfId="0" applyNumberFormat="1" applyFont="1" applyFill="1" applyBorder="1" applyAlignment="1">
      <alignment horizontal="center" vertical="center" wrapText="1"/>
    </xf>
    <xf numFmtId="49" fontId="5" fillId="3" borderId="26" xfId="0" applyNumberFormat="1" applyFont="1" applyFill="1" applyBorder="1" applyAlignment="1">
      <alignment horizontal="center" vertical="center" wrapText="1"/>
    </xf>
    <xf numFmtId="166" fontId="8" fillId="2" borderId="26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vertical="center" wrapText="1"/>
    </xf>
    <xf numFmtId="0" fontId="0" fillId="2" borderId="91" xfId="0" applyFont="1" applyFill="1" applyBorder="1" applyAlignment="1">
      <alignment vertical="center" wrapText="1"/>
    </xf>
    <xf numFmtId="49" fontId="5" fillId="3" borderId="30" xfId="0" applyNumberFormat="1" applyFont="1" applyFill="1" applyBorder="1" applyAlignment="1">
      <alignment horizontal="center" vertical="center" wrapText="1"/>
    </xf>
    <xf numFmtId="166" fontId="8" fillId="2" borderId="0" xfId="0" applyNumberFormat="1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166" fontId="38" fillId="12" borderId="1" xfId="0" applyNumberFormat="1" applyFont="1" applyFill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/>
    </xf>
    <xf numFmtId="166" fontId="17" fillId="2" borderId="36" xfId="0" applyNumberFormat="1" applyFont="1" applyFill="1" applyBorder="1" applyAlignment="1">
      <alignment horizontal="center" vertical="center"/>
    </xf>
    <xf numFmtId="49" fontId="34" fillId="12" borderId="36" xfId="0" applyNumberFormat="1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166" fontId="4" fillId="12" borderId="12" xfId="0" applyNumberFormat="1" applyFont="1" applyFill="1" applyBorder="1" applyAlignment="1">
      <alignment horizontal="center" vertical="center"/>
    </xf>
    <xf numFmtId="166" fontId="4" fillId="12" borderId="41" xfId="0" applyNumberFormat="1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 wrapText="1"/>
    </xf>
    <xf numFmtId="166" fontId="4" fillId="17" borderId="1" xfId="0" applyNumberFormat="1" applyFont="1" applyFill="1" applyBorder="1" applyAlignment="1">
      <alignment horizontal="center" vertical="center"/>
    </xf>
    <xf numFmtId="166" fontId="4" fillId="17" borderId="26" xfId="0" applyNumberFormat="1" applyFont="1" applyFill="1" applyBorder="1" applyAlignment="1">
      <alignment horizontal="center" vertical="center"/>
    </xf>
    <xf numFmtId="49" fontId="29" fillId="6" borderId="26" xfId="0" applyNumberFormat="1" applyFont="1" applyFill="1" applyBorder="1" applyAlignment="1">
      <alignment horizontal="center" vertical="center" wrapText="1"/>
    </xf>
    <xf numFmtId="49" fontId="26" fillId="4" borderId="41" xfId="0" applyNumberFormat="1" applyFont="1" applyFill="1" applyBorder="1" applyAlignment="1">
      <alignment horizontal="center" vertical="center" wrapText="1"/>
    </xf>
    <xf numFmtId="49" fontId="14" fillId="6" borderId="36" xfId="0" applyNumberFormat="1" applyFont="1" applyFill="1" applyBorder="1" applyAlignment="1">
      <alignment horizontal="center" vertical="center" wrapText="1"/>
    </xf>
    <xf numFmtId="166" fontId="39" fillId="12" borderId="1" xfId="0" applyNumberFormat="1" applyFont="1" applyFill="1" applyBorder="1" applyAlignment="1">
      <alignment horizontal="center" vertical="center" wrapText="1"/>
    </xf>
    <xf numFmtId="166" fontId="4" fillId="12" borderId="4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166" fontId="4" fillId="2" borderId="91" xfId="0" applyNumberFormat="1" applyFont="1" applyFill="1" applyBorder="1" applyAlignment="1">
      <alignment horizontal="center" vertical="center"/>
    </xf>
    <xf numFmtId="49" fontId="40" fillId="6" borderId="1" xfId="0" applyNumberFormat="1" applyFont="1" applyFill="1" applyBorder="1" applyAlignment="1">
      <alignment horizontal="center" vertical="center" wrapText="1"/>
    </xf>
    <xf numFmtId="49" fontId="14" fillId="17" borderId="1" xfId="0" applyNumberFormat="1" applyFont="1" applyFill="1" applyBorder="1" applyAlignment="1">
      <alignment horizontal="center" vertical="center" wrapText="1"/>
    </xf>
    <xf numFmtId="49" fontId="26" fillId="5" borderId="12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66" fontId="4" fillId="12" borderId="7" xfId="0" applyNumberFormat="1" applyFont="1" applyFill="1" applyBorder="1" applyAlignment="1">
      <alignment vertical="center"/>
    </xf>
    <xf numFmtId="166" fontId="4" fillId="12" borderId="41" xfId="0" applyNumberFormat="1" applyFont="1" applyFill="1" applyBorder="1" applyAlignment="1">
      <alignment vertical="center"/>
    </xf>
    <xf numFmtId="0" fontId="7" fillId="12" borderId="1" xfId="0" applyFont="1" applyFill="1" applyBorder="1" applyAlignment="1">
      <alignment horizontal="left" vertical="center"/>
    </xf>
    <xf numFmtId="49" fontId="33" fillId="12" borderId="26" xfId="0" applyNumberFormat="1" applyFont="1" applyFill="1" applyBorder="1" applyAlignment="1">
      <alignment horizontal="center" vertical="center" wrapText="1"/>
    </xf>
    <xf numFmtId="165" fontId="33" fillId="3" borderId="1" xfId="0" applyNumberFormat="1" applyFont="1" applyFill="1" applyBorder="1" applyAlignment="1">
      <alignment horizontal="center" vertical="center"/>
    </xf>
    <xf numFmtId="165" fontId="33" fillId="3" borderId="38" xfId="0" applyNumberFormat="1" applyFont="1" applyFill="1" applyBorder="1" applyAlignment="1">
      <alignment horizontal="center" vertical="center"/>
    </xf>
    <xf numFmtId="49" fontId="29" fillId="6" borderId="13" xfId="0" applyNumberFormat="1" applyFont="1" applyFill="1" applyBorder="1" applyAlignment="1">
      <alignment horizontal="center" vertical="center" wrapText="1"/>
    </xf>
    <xf numFmtId="49" fontId="3" fillId="6" borderId="41" xfId="0" applyNumberFormat="1" applyFont="1" applyFill="1" applyBorder="1" applyAlignment="1">
      <alignment horizontal="center" vertical="center" wrapText="1"/>
    </xf>
    <xf numFmtId="49" fontId="3" fillId="4" borderId="36" xfId="0" applyNumberFormat="1" applyFont="1" applyFill="1" applyBorder="1" applyAlignment="1">
      <alignment horizontal="center" vertical="center" wrapText="1"/>
    </xf>
    <xf numFmtId="49" fontId="14" fillId="4" borderId="39" xfId="0" applyNumberFormat="1" applyFont="1" applyFill="1" applyBorder="1" applyAlignment="1">
      <alignment horizontal="center" vertical="center" wrapText="1"/>
    </xf>
    <xf numFmtId="166" fontId="43" fillId="2" borderId="36" xfId="0" applyNumberFormat="1" applyFont="1" applyFill="1" applyBorder="1" applyAlignment="1">
      <alignment horizontal="center" vertical="center"/>
    </xf>
    <xf numFmtId="49" fontId="10" fillId="6" borderId="7" xfId="0" applyNumberFormat="1" applyFont="1" applyFill="1" applyBorder="1" applyAlignment="1">
      <alignment horizontal="center" vertical="center" wrapText="1"/>
    </xf>
    <xf numFmtId="49" fontId="25" fillId="2" borderId="41" xfId="0" applyNumberFormat="1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11" borderId="41" xfId="0" applyNumberFormat="1" applyFont="1" applyFill="1" applyBorder="1" applyAlignment="1">
      <alignment horizontal="center" vertical="center" wrapText="1"/>
    </xf>
    <xf numFmtId="49" fontId="3" fillId="6" borderId="38" xfId="0" applyNumberFormat="1" applyFont="1" applyFill="1" applyBorder="1" applyAlignment="1">
      <alignment horizontal="center" vertical="center" wrapText="1"/>
    </xf>
    <xf numFmtId="49" fontId="26" fillId="9" borderId="1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8" fillId="12" borderId="38" xfId="0" applyNumberFormat="1" applyFont="1" applyFill="1" applyBorder="1" applyAlignment="1">
      <alignment horizontal="center" vertical="center"/>
    </xf>
    <xf numFmtId="49" fontId="38" fillId="12" borderId="1" xfId="0" applyNumberFormat="1" applyFont="1" applyFill="1" applyBorder="1" applyAlignment="1">
      <alignment horizontal="center" vertical="center"/>
    </xf>
    <xf numFmtId="166" fontId="4" fillId="12" borderId="84" xfId="0" applyNumberFormat="1" applyFont="1" applyFill="1" applyBorder="1" applyAlignment="1">
      <alignment horizontal="center" vertical="center"/>
    </xf>
    <xf numFmtId="0" fontId="38" fillId="12" borderId="41" xfId="0" applyFont="1" applyFill="1" applyBorder="1" applyAlignment="1">
      <alignment horizontal="center" vertical="center"/>
    </xf>
    <xf numFmtId="166" fontId="33" fillId="2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left" vertical="center"/>
    </xf>
    <xf numFmtId="49" fontId="26" fillId="6" borderId="1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vertical="center"/>
    </xf>
    <xf numFmtId="49" fontId="4" fillId="12" borderId="7" xfId="0" applyNumberFormat="1" applyFont="1" applyFill="1" applyBorder="1" applyAlignment="1">
      <alignment vertical="center"/>
    </xf>
    <xf numFmtId="49" fontId="4" fillId="12" borderId="41" xfId="0" applyNumberFormat="1" applyFont="1" applyFill="1" applyBorder="1" applyAlignment="1">
      <alignment vertical="center"/>
    </xf>
    <xf numFmtId="49" fontId="4" fillId="12" borderId="31" xfId="0" applyNumberFormat="1" applyFont="1" applyFill="1" applyBorder="1" applyAlignment="1">
      <alignment vertical="center"/>
    </xf>
    <xf numFmtId="49" fontId="29" fillId="11" borderId="36" xfId="0" applyNumberFormat="1" applyFont="1" applyFill="1" applyBorder="1" applyAlignment="1">
      <alignment horizontal="center" vertical="center" wrapText="1"/>
    </xf>
    <xf numFmtId="49" fontId="29" fillId="11" borderId="12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49" fontId="46" fillId="11" borderId="1" xfId="0" applyNumberFormat="1" applyFont="1" applyFill="1" applyBorder="1" applyAlignment="1">
      <alignment horizontal="center" vertical="center" wrapText="1"/>
    </xf>
    <xf numFmtId="49" fontId="29" fillId="11" borderId="41" xfId="0" applyNumberFormat="1" applyFont="1" applyFill="1" applyBorder="1" applyAlignment="1">
      <alignment horizontal="center" vertical="center" wrapText="1"/>
    </xf>
    <xf numFmtId="49" fontId="29" fillId="6" borderId="1" xfId="0" applyNumberFormat="1" applyFont="1" applyFill="1" applyBorder="1" applyAlignment="1">
      <alignment horizontal="center" vertical="center" wrapText="1"/>
    </xf>
    <xf numFmtId="49" fontId="33" fillId="12" borderId="1" xfId="0" applyNumberFormat="1" applyFont="1" applyFill="1" applyBorder="1" applyAlignment="1">
      <alignment horizontal="center" vertical="center"/>
    </xf>
    <xf numFmtId="49" fontId="29" fillId="13" borderId="1" xfId="0" applyNumberFormat="1" applyFont="1" applyFill="1" applyBorder="1" applyAlignment="1">
      <alignment horizontal="center" vertical="center" wrapText="1"/>
    </xf>
    <xf numFmtId="49" fontId="12" fillId="12" borderId="1" xfId="0" applyNumberFormat="1" applyFont="1" applyFill="1" applyBorder="1" applyAlignment="1">
      <alignment horizontal="center" vertical="center" wrapText="1"/>
    </xf>
    <xf numFmtId="164" fontId="3" fillId="12" borderId="1" xfId="0" applyNumberFormat="1" applyFont="1" applyFill="1" applyBorder="1" applyAlignment="1">
      <alignment horizontal="center" vertical="center" wrapText="1"/>
    </xf>
    <xf numFmtId="0" fontId="12" fillId="12" borderId="1" xfId="0" applyNumberFormat="1" applyFont="1" applyFill="1" applyBorder="1" applyAlignment="1">
      <alignment horizontal="center" vertical="center"/>
    </xf>
    <xf numFmtId="0" fontId="12" fillId="12" borderId="1" xfId="0" applyNumberFormat="1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/>
    </xf>
    <xf numFmtId="164" fontId="3" fillId="20" borderId="1" xfId="0" applyNumberFormat="1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 wrapText="1"/>
    </xf>
    <xf numFmtId="49" fontId="34" fillId="12" borderId="1" xfId="0" applyNumberFormat="1" applyFont="1" applyFill="1" applyBorder="1" applyAlignment="1">
      <alignment horizontal="center" vertical="center" wrapText="1"/>
    </xf>
    <xf numFmtId="49" fontId="10" fillId="12" borderId="1" xfId="0" applyNumberFormat="1" applyFont="1" applyFill="1" applyBorder="1" applyAlignment="1">
      <alignment horizontal="center" vertical="center" wrapText="1"/>
    </xf>
    <xf numFmtId="49" fontId="14" fillId="12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 wrapText="1"/>
    </xf>
    <xf numFmtId="0" fontId="3" fillId="2" borderId="92" xfId="0" applyFont="1" applyFill="1" applyBorder="1" applyAlignment="1">
      <alignment horizontal="center" vertical="center" wrapText="1"/>
    </xf>
    <xf numFmtId="49" fontId="14" fillId="11" borderId="12" xfId="0" applyNumberFormat="1" applyFont="1" applyFill="1" applyBorder="1" applyAlignment="1">
      <alignment horizontal="center" vertical="center" wrapText="1"/>
    </xf>
    <xf numFmtId="49" fontId="14" fillId="11" borderId="7" xfId="0" applyNumberFormat="1" applyFont="1" applyFill="1" applyBorder="1" applyAlignment="1">
      <alignment horizontal="center" vertical="center" wrapText="1"/>
    </xf>
    <xf numFmtId="49" fontId="3" fillId="4" borderId="41" xfId="0" applyNumberFormat="1" applyFont="1" applyFill="1" applyBorder="1" applyAlignment="1">
      <alignment horizontal="center" vertical="center" wrapText="1"/>
    </xf>
    <xf numFmtId="49" fontId="3" fillId="15" borderId="1" xfId="0" applyNumberFormat="1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6" fontId="8" fillId="13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wrapText="1"/>
    </xf>
    <xf numFmtId="166" fontId="37" fillId="13" borderId="1" xfId="0" applyNumberFormat="1" applyFont="1" applyFill="1" applyBorder="1" applyAlignment="1">
      <alignment horizontal="center" vertical="center"/>
    </xf>
    <xf numFmtId="166" fontId="37" fillId="1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vertical="center"/>
    </xf>
    <xf numFmtId="166" fontId="8" fillId="18" borderId="1" xfId="0" applyNumberFormat="1" applyFont="1" applyFill="1" applyBorder="1" applyAlignment="1">
      <alignment horizontal="center" vertical="center"/>
    </xf>
    <xf numFmtId="166" fontId="8" fillId="12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166" fontId="37" fillId="12" borderId="1" xfId="0" applyNumberFormat="1" applyFont="1" applyFill="1" applyBorder="1" applyAlignment="1">
      <alignment horizontal="center" vertical="center"/>
    </xf>
    <xf numFmtId="0" fontId="49" fillId="12" borderId="1" xfId="0" applyFont="1" applyFill="1" applyBorder="1" applyAlignment="1">
      <alignment horizontal="center" vertical="center" wrapText="1"/>
    </xf>
    <xf numFmtId="166" fontId="50" fillId="12" borderId="12" xfId="0" applyNumberFormat="1" applyFont="1" applyFill="1" applyBorder="1" applyAlignment="1">
      <alignment vertical="center"/>
    </xf>
    <xf numFmtId="49" fontId="5" fillId="3" borderId="38" xfId="0" applyNumberFormat="1" applyFont="1" applyFill="1" applyBorder="1" applyAlignment="1">
      <alignment horizontal="center" vertical="center" wrapText="1"/>
    </xf>
    <xf numFmtId="49" fontId="50" fillId="12" borderId="39" xfId="0" applyNumberFormat="1" applyFont="1" applyFill="1" applyBorder="1" applyAlignment="1">
      <alignment horizontal="center" vertical="center" wrapText="1"/>
    </xf>
    <xf numFmtId="0" fontId="49" fillId="12" borderId="1" xfId="0" applyFont="1" applyFill="1" applyBorder="1" applyAlignment="1">
      <alignment horizontal="center" vertical="center"/>
    </xf>
    <xf numFmtId="0" fontId="49" fillId="12" borderId="1" xfId="0" applyFont="1" applyFill="1" applyBorder="1" applyAlignment="1">
      <alignment horizontal="left" vertical="center"/>
    </xf>
    <xf numFmtId="49" fontId="50" fillId="12" borderId="26" xfId="0" applyNumberFormat="1" applyFont="1" applyFill="1" applyBorder="1" applyAlignment="1">
      <alignment horizontal="center" vertical="center" wrapText="1"/>
    </xf>
    <xf numFmtId="0" fontId="49" fillId="12" borderId="27" xfId="0" applyFont="1" applyFill="1" applyBorder="1" applyAlignment="1">
      <alignment vertical="center"/>
    </xf>
    <xf numFmtId="166" fontId="8" fillId="12" borderId="1" xfId="0" applyNumberFormat="1" applyFont="1" applyFill="1" applyBorder="1" applyAlignment="1">
      <alignment horizontal="center" vertical="center" wrapText="1"/>
    </xf>
    <xf numFmtId="166" fontId="8" fillId="14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49" fontId="5" fillId="12" borderId="1" xfId="0" applyNumberFormat="1" applyFont="1" applyFill="1" applyBorder="1" applyAlignment="1">
      <alignment horizontal="center" vertical="center" wrapText="1"/>
    </xf>
    <xf numFmtId="0" fontId="49" fillId="13" borderId="1" xfId="0" applyFont="1" applyFill="1" applyBorder="1" applyAlignment="1">
      <alignment horizontal="center" vertical="center" wrapText="1"/>
    </xf>
    <xf numFmtId="166" fontId="8" fillId="13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/>
    </xf>
    <xf numFmtId="166" fontId="4" fillId="12" borderId="12" xfId="0" applyNumberFormat="1" applyFont="1" applyFill="1" applyBorder="1" applyAlignment="1">
      <alignment vertical="center" wrapText="1"/>
    </xf>
    <xf numFmtId="166" fontId="4" fillId="12" borderId="7" xfId="0" applyNumberFormat="1" applyFont="1" applyFill="1" applyBorder="1" applyAlignment="1">
      <alignment vertical="center" wrapText="1"/>
    </xf>
    <xf numFmtId="166" fontId="4" fillId="12" borderId="31" xfId="0" applyNumberFormat="1" applyFont="1" applyFill="1" applyBorder="1" applyAlignment="1">
      <alignment vertical="center" wrapText="1"/>
    </xf>
    <xf numFmtId="166" fontId="4" fillId="12" borderId="40" xfId="0" applyNumberFormat="1" applyFont="1" applyFill="1" applyBorder="1" applyAlignment="1">
      <alignment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19" borderId="41" xfId="0" applyNumberFormat="1" applyFont="1" applyFill="1" applyBorder="1" applyAlignment="1">
      <alignment horizontal="center" vertical="center" wrapText="1"/>
    </xf>
    <xf numFmtId="49" fontId="4" fillId="12" borderId="38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 vertical="center" wrapText="1"/>
    </xf>
    <xf numFmtId="166" fontId="4" fillId="2" borderId="38" xfId="0" applyNumberFormat="1" applyFont="1" applyFill="1" applyBorder="1" applyAlignment="1">
      <alignment horizontal="center" vertical="center"/>
    </xf>
    <xf numFmtId="166" fontId="4" fillId="2" borderId="26" xfId="0" applyNumberFormat="1" applyFont="1" applyFill="1" applyBorder="1" applyAlignment="1">
      <alignment horizontal="center" vertical="center"/>
    </xf>
    <xf numFmtId="166" fontId="4" fillId="2" borderId="36" xfId="0" applyNumberFormat="1" applyFont="1" applyFill="1" applyBorder="1" applyAlignment="1">
      <alignment horizontal="center" vertical="center"/>
    </xf>
    <xf numFmtId="49" fontId="2" fillId="7" borderId="27" xfId="0" applyNumberFormat="1" applyFont="1" applyFill="1" applyBorder="1" applyAlignment="1">
      <alignment horizontal="center" vertical="center" wrapText="1"/>
    </xf>
    <xf numFmtId="49" fontId="2" fillId="7" borderId="8" xfId="0" applyNumberFormat="1" applyFont="1" applyFill="1" applyBorder="1" applyAlignment="1">
      <alignment horizontal="center" vertical="center" wrapText="1"/>
    </xf>
    <xf numFmtId="166" fontId="4" fillId="11" borderId="38" xfId="0" applyNumberFormat="1" applyFont="1" applyFill="1" applyBorder="1" applyAlignment="1">
      <alignment horizontal="center" vertical="center" wrapText="1"/>
    </xf>
    <xf numFmtId="166" fontId="4" fillId="11" borderId="26" xfId="0" applyNumberFormat="1" applyFont="1" applyFill="1" applyBorder="1" applyAlignment="1">
      <alignment horizontal="center" vertical="center" wrapText="1"/>
    </xf>
    <xf numFmtId="166" fontId="4" fillId="11" borderId="36" xfId="0" applyNumberFormat="1" applyFont="1" applyFill="1" applyBorder="1" applyAlignment="1">
      <alignment horizontal="center" vertical="center" wrapText="1"/>
    </xf>
    <xf numFmtId="49" fontId="25" fillId="2" borderId="38" xfId="0" applyNumberFormat="1" applyFont="1" applyFill="1" applyBorder="1" applyAlignment="1">
      <alignment horizontal="center" vertical="center" wrapText="1"/>
    </xf>
    <xf numFmtId="49" fontId="25" fillId="2" borderId="26" xfId="0" applyNumberFormat="1" applyFont="1" applyFill="1" applyBorder="1" applyAlignment="1">
      <alignment horizontal="center" vertical="center" wrapText="1"/>
    </xf>
    <xf numFmtId="49" fontId="25" fillId="2" borderId="36" xfId="0" applyNumberFormat="1" applyFont="1" applyFill="1" applyBorder="1" applyAlignment="1">
      <alignment horizontal="center" vertical="center" wrapText="1"/>
    </xf>
    <xf numFmtId="49" fontId="4" fillId="7" borderId="30" xfId="0" applyNumberFormat="1" applyFont="1" applyFill="1" applyBorder="1" applyAlignment="1">
      <alignment horizontal="center" vertical="center" wrapText="1"/>
    </xf>
    <xf numFmtId="49" fontId="4" fillId="7" borderId="31" xfId="0" applyNumberFormat="1" applyFont="1" applyFill="1" applyBorder="1" applyAlignment="1">
      <alignment horizontal="center" vertical="center" wrapText="1"/>
    </xf>
    <xf numFmtId="49" fontId="4" fillId="7" borderId="40" xfId="0" applyNumberFormat="1" applyFont="1" applyFill="1" applyBorder="1" applyAlignment="1">
      <alignment horizontal="center" vertical="center" wrapText="1"/>
    </xf>
    <xf numFmtId="166" fontId="4" fillId="12" borderId="12" xfId="0" applyNumberFormat="1" applyFont="1" applyFill="1" applyBorder="1" applyAlignment="1">
      <alignment horizontal="center" vertical="center" wrapText="1"/>
    </xf>
    <xf numFmtId="166" fontId="4" fillId="12" borderId="7" xfId="0" applyNumberFormat="1" applyFont="1" applyFill="1" applyBorder="1" applyAlignment="1">
      <alignment horizontal="center" vertical="center" wrapText="1"/>
    </xf>
    <xf numFmtId="166" fontId="4" fillId="12" borderId="41" xfId="0" applyNumberFormat="1" applyFont="1" applyFill="1" applyBorder="1" applyAlignment="1">
      <alignment horizontal="center" vertical="center" wrapText="1"/>
    </xf>
    <xf numFmtId="49" fontId="2" fillId="7" borderId="93" xfId="0" applyNumberFormat="1" applyFont="1" applyFill="1" applyBorder="1" applyAlignment="1">
      <alignment horizontal="center" vertical="center" wrapText="1"/>
    </xf>
    <xf numFmtId="0" fontId="0" fillId="13" borderId="58" xfId="0" applyFont="1" applyFill="1" applyBorder="1" applyAlignment="1">
      <alignment/>
    </xf>
    <xf numFmtId="49" fontId="2" fillId="7" borderId="58" xfId="0" applyNumberFormat="1" applyFont="1" applyFill="1" applyBorder="1" applyAlignment="1">
      <alignment horizontal="center" vertical="center" wrapText="1"/>
    </xf>
    <xf numFmtId="49" fontId="23" fillId="7" borderId="12" xfId="0" applyNumberFormat="1" applyFont="1" applyFill="1" applyBorder="1" applyAlignment="1">
      <alignment horizontal="center" vertical="center" wrapText="1"/>
    </xf>
    <xf numFmtId="0" fontId="0" fillId="13" borderId="7" xfId="0" applyFont="1" applyFill="1" applyBorder="1" applyAlignment="1">
      <alignment/>
    </xf>
    <xf numFmtId="49" fontId="23" fillId="7" borderId="7" xfId="0" applyNumberFormat="1" applyFont="1" applyFill="1" applyBorder="1" applyAlignment="1">
      <alignment horizontal="center" vertical="center" wrapText="1"/>
    </xf>
    <xf numFmtId="49" fontId="23" fillId="7" borderId="41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/>
    </xf>
    <xf numFmtId="49" fontId="4" fillId="12" borderId="7" xfId="0" applyNumberFormat="1" applyFont="1" applyFill="1" applyBorder="1" applyAlignment="1">
      <alignment horizontal="center" vertical="center"/>
    </xf>
    <xf numFmtId="49" fontId="4" fillId="12" borderId="41" xfId="0" applyNumberFormat="1" applyFont="1" applyFill="1" applyBorder="1" applyAlignment="1">
      <alignment horizontal="center" vertical="center"/>
    </xf>
    <xf numFmtId="166" fontId="17" fillId="12" borderId="38" xfId="0" applyNumberFormat="1" applyFont="1" applyFill="1" applyBorder="1" applyAlignment="1">
      <alignment horizontal="center" vertical="center" wrapText="1"/>
    </xf>
    <xf numFmtId="166" fontId="17" fillId="12" borderId="36" xfId="0" applyNumberFormat="1" applyFont="1" applyFill="1" applyBorder="1" applyAlignment="1">
      <alignment horizontal="center" vertical="center" wrapText="1"/>
    </xf>
    <xf numFmtId="49" fontId="9" fillId="12" borderId="38" xfId="0" applyNumberFormat="1" applyFont="1" applyFill="1" applyBorder="1" applyAlignment="1">
      <alignment horizontal="center" vertical="center" wrapText="1"/>
    </xf>
    <xf numFmtId="49" fontId="9" fillId="12" borderId="3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99"/>
      <rgbColor rgb="00FFFFFF"/>
      <rgbColor rgb="00AAAAAA"/>
      <rgbColor rgb="00FFCC99"/>
      <rgbColor rgb="00CCFFCC"/>
      <rgbColor rgb="00C0C0C0"/>
      <rgbColor rgb="00DD0806"/>
      <rgbColor rgb="00CCFFFF"/>
      <rgbColor rgb="00FBCAA2"/>
      <rgbColor rgb="00FFFF00"/>
      <rgbColor rgb="00FF99CC"/>
      <rgbColor rgb="000000D4"/>
      <rgbColor rgb="00F9B074"/>
      <rgbColor rgb="00FFFF5D"/>
      <rgbColor rgb="00FFFF5E"/>
      <rgbColor rgb="00CC99FF"/>
      <rgbColor rgb="0099403D"/>
      <rgbColor rgb="00FF0000"/>
      <rgbColor rgb="0099CCFF"/>
      <rgbColor rgb="00FBCAA2"/>
      <rgbColor rgb="00A5A5A5"/>
      <rgbColor rgb="003F3F3F"/>
      <rgbColor rgb="00C0504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sapienza93@gmail.com" TargetMode="External" /><Relationship Id="rId2" Type="http://schemas.openxmlformats.org/officeDocument/2006/relationships/hyperlink" Target="mailto:ofeliapanico.psy@gmail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9"/>
  <sheetViews>
    <sheetView showGridLines="0" view="pageBreakPreview" zoomScale="33" zoomScaleSheetLayoutView="33" workbookViewId="0" topLeftCell="A267">
      <selection activeCell="G273" sqref="G273:H275"/>
    </sheetView>
  </sheetViews>
  <sheetFormatPr defaultColWidth="8.8515625" defaultRowHeight="58.5" customHeight="1"/>
  <cols>
    <col min="1" max="2" width="33.8515625" style="1" customWidth="1"/>
    <col min="3" max="3" width="57.00390625" style="1" customWidth="1"/>
    <col min="4" max="4" width="58.8515625" style="1" customWidth="1"/>
    <col min="5" max="5" width="60.140625" style="1" customWidth="1"/>
    <col min="6" max="6" width="62.28125" style="1" customWidth="1"/>
    <col min="7" max="7" width="56.8515625" style="1" customWidth="1"/>
    <col min="8" max="8" width="55.00390625" style="1" customWidth="1"/>
    <col min="9" max="9" width="9.140625" style="1" customWidth="1"/>
    <col min="10" max="10" width="70.8515625" style="133" customWidth="1"/>
    <col min="11" max="11" width="16.28125" style="1" customWidth="1"/>
    <col min="12" max="12" width="15.421875" style="1" customWidth="1"/>
    <col min="13" max="13" width="21.28125" style="1" customWidth="1"/>
    <col min="14" max="14" width="55.57421875" style="1" customWidth="1"/>
    <col min="15" max="16" width="24.7109375" style="1" customWidth="1"/>
    <col min="17" max="17" width="35.7109375" style="1" customWidth="1"/>
    <col min="18" max="18" width="8.8515625" style="1" customWidth="1"/>
    <col min="19" max="16384" width="8.8515625" style="1" customWidth="1"/>
  </cols>
  <sheetData>
    <row r="1" spans="1:17" ht="170.25" customHeight="1">
      <c r="A1" s="710" t="s">
        <v>0</v>
      </c>
      <c r="B1" s="711"/>
      <c r="C1" s="711"/>
      <c r="D1" s="711"/>
      <c r="E1" s="711"/>
      <c r="F1" s="711"/>
      <c r="G1" s="711"/>
      <c r="H1" s="711"/>
      <c r="I1" s="12"/>
      <c r="J1" s="12"/>
      <c r="K1" s="12"/>
      <c r="L1" s="12"/>
      <c r="M1" s="12"/>
      <c r="N1" s="3"/>
      <c r="O1" s="3"/>
      <c r="P1" s="4"/>
      <c r="Q1" s="5"/>
    </row>
    <row r="2" spans="1:17" ht="58.5" customHeight="1" hidden="1">
      <c r="A2" s="6"/>
      <c r="B2" s="561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8"/>
      <c r="J2" s="9"/>
      <c r="K2" s="10"/>
      <c r="L2" s="11"/>
      <c r="M2" s="9"/>
      <c r="N2" s="12"/>
      <c r="O2" s="12"/>
      <c r="P2" s="13"/>
      <c r="Q2" s="14"/>
    </row>
    <row r="3" spans="1:17" ht="58.5" customHeight="1" hidden="1">
      <c r="A3" s="15"/>
      <c r="B3" s="562"/>
      <c r="C3" s="16">
        <v>44116</v>
      </c>
      <c r="D3" s="16">
        <v>44117</v>
      </c>
      <c r="E3" s="16">
        <v>44118</v>
      </c>
      <c r="F3" s="16">
        <v>44119</v>
      </c>
      <c r="G3" s="16">
        <v>44120</v>
      </c>
      <c r="H3" s="17">
        <v>44121</v>
      </c>
      <c r="I3" s="18"/>
      <c r="J3" s="19"/>
      <c r="K3" s="20" t="s">
        <v>7</v>
      </c>
      <c r="L3" s="20" t="s">
        <v>8</v>
      </c>
      <c r="M3" s="19"/>
      <c r="N3" s="8"/>
      <c r="O3" s="12"/>
      <c r="P3" s="13"/>
      <c r="Q3" s="14"/>
    </row>
    <row r="4" spans="1:17" ht="79.5" customHeight="1" hidden="1">
      <c r="A4" s="21" t="s">
        <v>9</v>
      </c>
      <c r="B4" s="21"/>
      <c r="C4" s="22"/>
      <c r="D4" s="22"/>
      <c r="E4" s="22"/>
      <c r="F4" s="22"/>
      <c r="G4" s="22"/>
      <c r="H4" s="22"/>
      <c r="I4" s="23"/>
      <c r="J4" s="24"/>
      <c r="K4" s="25"/>
      <c r="L4" s="19"/>
      <c r="M4" s="19"/>
      <c r="N4" s="26"/>
      <c r="O4" s="27"/>
      <c r="P4" s="27"/>
      <c r="Q4" s="27"/>
    </row>
    <row r="5" spans="1:17" ht="79.5" customHeight="1" hidden="1">
      <c r="A5" s="28" t="s">
        <v>10</v>
      </c>
      <c r="B5" s="28"/>
      <c r="C5" s="29" t="s">
        <v>11</v>
      </c>
      <c r="D5" s="19"/>
      <c r="E5" s="19"/>
      <c r="F5" s="19"/>
      <c r="G5" s="30"/>
      <c r="H5" s="31"/>
      <c r="I5" s="32"/>
      <c r="J5" s="24"/>
      <c r="K5" s="25"/>
      <c r="L5" s="19"/>
      <c r="M5" s="19"/>
      <c r="N5" s="33"/>
      <c r="O5" s="34"/>
      <c r="P5" s="34"/>
      <c r="Q5" s="34"/>
    </row>
    <row r="6" spans="1:17" ht="79.5" customHeight="1" hidden="1">
      <c r="A6" s="28" t="s">
        <v>12</v>
      </c>
      <c r="B6" s="28"/>
      <c r="C6" s="29" t="s">
        <v>11</v>
      </c>
      <c r="D6" s="19"/>
      <c r="E6" s="19"/>
      <c r="F6" s="19"/>
      <c r="G6" s="30"/>
      <c r="H6" s="31"/>
      <c r="I6" s="32"/>
      <c r="J6" s="24"/>
      <c r="K6" s="25"/>
      <c r="L6" s="19"/>
      <c r="M6" s="19"/>
      <c r="N6" s="33"/>
      <c r="O6" s="34"/>
      <c r="P6" s="34"/>
      <c r="Q6" s="34"/>
    </row>
    <row r="7" spans="1:17" ht="79.5" customHeight="1" hidden="1">
      <c r="A7" s="28" t="s">
        <v>13</v>
      </c>
      <c r="B7" s="28"/>
      <c r="C7" s="29" t="s">
        <v>11</v>
      </c>
      <c r="D7" s="19"/>
      <c r="E7" s="19"/>
      <c r="F7" s="19"/>
      <c r="G7" s="30"/>
      <c r="H7" s="31"/>
      <c r="I7" s="32"/>
      <c r="J7" s="24"/>
      <c r="K7" s="25"/>
      <c r="L7" s="19"/>
      <c r="M7" s="19"/>
      <c r="N7" s="33"/>
      <c r="O7" s="34"/>
      <c r="P7" s="34"/>
      <c r="Q7" s="34"/>
    </row>
    <row r="8" spans="1:17" ht="79.5" customHeight="1" hidden="1">
      <c r="A8" s="35"/>
      <c r="B8" s="35"/>
      <c r="C8" s="2"/>
      <c r="D8" s="19"/>
      <c r="E8" s="19"/>
      <c r="F8" s="19"/>
      <c r="G8" s="30"/>
      <c r="H8" s="31"/>
      <c r="I8" s="32"/>
      <c r="J8" s="36"/>
      <c r="K8" s="25"/>
      <c r="L8" s="19"/>
      <c r="M8" s="19"/>
      <c r="N8" s="33"/>
      <c r="O8" s="34"/>
      <c r="P8" s="34"/>
      <c r="Q8" s="34"/>
    </row>
    <row r="9" spans="1:17" ht="79.5" customHeight="1" hidden="1">
      <c r="A9" s="28" t="s">
        <v>14</v>
      </c>
      <c r="B9" s="28"/>
      <c r="C9" s="19"/>
      <c r="D9" s="19"/>
      <c r="E9" s="2"/>
      <c r="F9" s="19"/>
      <c r="G9" s="30"/>
      <c r="H9" s="37" t="s">
        <v>15</v>
      </c>
      <c r="I9" s="32"/>
      <c r="J9" s="36"/>
      <c r="K9" s="25"/>
      <c r="L9" s="19"/>
      <c r="M9" s="19"/>
      <c r="N9" s="33"/>
      <c r="O9" s="34"/>
      <c r="P9" s="34"/>
      <c r="Q9" s="34"/>
    </row>
    <row r="10" spans="1:17" ht="79.5" customHeight="1" hidden="1">
      <c r="A10" s="28" t="s">
        <v>16</v>
      </c>
      <c r="B10" s="28"/>
      <c r="C10" s="19"/>
      <c r="D10" s="19"/>
      <c r="E10" s="2"/>
      <c r="F10" s="2"/>
      <c r="G10" s="30"/>
      <c r="H10" s="37" t="s">
        <v>15</v>
      </c>
      <c r="I10" s="32"/>
      <c r="J10" s="36"/>
      <c r="K10" s="25"/>
      <c r="L10" s="19"/>
      <c r="M10" s="19"/>
      <c r="N10" s="33"/>
      <c r="O10" s="34"/>
      <c r="P10" s="34"/>
      <c r="Q10" s="34"/>
    </row>
    <row r="11" spans="1:17" ht="79.5" customHeight="1" hidden="1">
      <c r="A11" s="28" t="s">
        <v>17</v>
      </c>
      <c r="B11" s="28"/>
      <c r="C11" s="19"/>
      <c r="D11" s="19"/>
      <c r="E11" s="2"/>
      <c r="F11" s="2"/>
      <c r="G11" s="30"/>
      <c r="H11" s="37" t="s">
        <v>15</v>
      </c>
      <c r="I11" s="32"/>
      <c r="J11" s="36"/>
      <c r="K11" s="25"/>
      <c r="L11" s="19"/>
      <c r="M11" s="19"/>
      <c r="N11" s="33"/>
      <c r="O11" s="34"/>
      <c r="P11" s="34"/>
      <c r="Q11" s="34"/>
    </row>
    <row r="12" spans="1:17" ht="79.5" customHeight="1" hidden="1">
      <c r="A12" s="38"/>
      <c r="B12" s="38"/>
      <c r="C12" s="2"/>
      <c r="D12" s="19"/>
      <c r="E12" s="2"/>
      <c r="F12" s="39"/>
      <c r="G12" s="40"/>
      <c r="H12" s="31"/>
      <c r="I12" s="32"/>
      <c r="J12" s="41"/>
      <c r="K12" s="25"/>
      <c r="L12" s="19"/>
      <c r="M12" s="19"/>
      <c r="N12" s="33"/>
      <c r="O12" s="34"/>
      <c r="P12" s="34"/>
      <c r="Q12" s="34"/>
    </row>
    <row r="13" spans="1:17" ht="58.5" customHeight="1" hidden="1">
      <c r="A13" s="38"/>
      <c r="B13" s="38"/>
      <c r="C13" s="40"/>
      <c r="D13" s="40"/>
      <c r="E13" s="40"/>
      <c r="F13" s="39"/>
      <c r="G13" s="40"/>
      <c r="H13" s="31"/>
      <c r="I13" s="32"/>
      <c r="J13" s="41"/>
      <c r="K13" s="25"/>
      <c r="L13" s="19"/>
      <c r="M13" s="19"/>
      <c r="N13" s="33"/>
      <c r="O13" s="34"/>
      <c r="P13" s="34"/>
      <c r="Q13" s="34"/>
    </row>
    <row r="14" spans="1:17" ht="58.5" customHeight="1" hidden="1">
      <c r="A14" s="28" t="s">
        <v>18</v>
      </c>
      <c r="B14" s="28"/>
      <c r="C14" s="2"/>
      <c r="D14" s="40"/>
      <c r="E14" s="40"/>
      <c r="F14" s="2"/>
      <c r="G14" s="40"/>
      <c r="H14" s="31"/>
      <c r="I14" s="32"/>
      <c r="J14" s="36"/>
      <c r="K14" s="25"/>
      <c r="L14" s="19"/>
      <c r="M14" s="19"/>
      <c r="N14" s="33"/>
      <c r="O14" s="34"/>
      <c r="P14" s="34"/>
      <c r="Q14" s="34"/>
    </row>
    <row r="15" spans="1:17" ht="79.5" customHeight="1" hidden="1">
      <c r="A15" s="28" t="s">
        <v>19</v>
      </c>
      <c r="B15" s="28"/>
      <c r="C15" s="2"/>
      <c r="D15" s="40"/>
      <c r="E15" s="40"/>
      <c r="F15" s="2"/>
      <c r="G15" s="40"/>
      <c r="H15" s="31"/>
      <c r="I15" s="32"/>
      <c r="J15" s="42"/>
      <c r="K15" s="25"/>
      <c r="L15" s="19"/>
      <c r="M15" s="19"/>
      <c r="N15" s="33"/>
      <c r="O15" s="34"/>
      <c r="P15" s="34"/>
      <c r="Q15" s="34"/>
    </row>
    <row r="16" spans="1:17" ht="79.5" customHeight="1" hidden="1">
      <c r="A16" s="28" t="s">
        <v>20</v>
      </c>
      <c r="B16" s="28"/>
      <c r="C16" s="2"/>
      <c r="D16" s="40"/>
      <c r="E16" s="40"/>
      <c r="F16" s="2"/>
      <c r="G16" s="40"/>
      <c r="H16" s="31"/>
      <c r="I16" s="32"/>
      <c r="J16" s="42"/>
      <c r="K16" s="25"/>
      <c r="L16" s="19"/>
      <c r="M16" s="19"/>
      <c r="N16" s="33"/>
      <c r="O16" s="34"/>
      <c r="P16" s="34"/>
      <c r="Q16" s="34"/>
    </row>
    <row r="17" spans="1:17" ht="58.5" customHeight="1" hidden="1">
      <c r="A17" s="43"/>
      <c r="B17" s="43"/>
      <c r="C17" s="40"/>
      <c r="D17" s="40"/>
      <c r="E17" s="40"/>
      <c r="F17" s="39"/>
      <c r="G17" s="40"/>
      <c r="H17" s="31"/>
      <c r="I17" s="32"/>
      <c r="J17" s="42"/>
      <c r="K17" s="25"/>
      <c r="L17" s="19"/>
      <c r="M17" s="19"/>
      <c r="N17" s="33"/>
      <c r="O17" s="34"/>
      <c r="P17" s="34"/>
      <c r="Q17" s="34"/>
    </row>
    <row r="18" spans="1:17" ht="58.5" customHeight="1" hidden="1">
      <c r="A18" s="43"/>
      <c r="B18" s="43"/>
      <c r="C18" s="40"/>
      <c r="D18" s="40"/>
      <c r="E18" s="40"/>
      <c r="F18" s="39"/>
      <c r="G18" s="40"/>
      <c r="H18" s="31"/>
      <c r="I18" s="32"/>
      <c r="J18" s="42"/>
      <c r="K18" s="25"/>
      <c r="L18" s="19"/>
      <c r="M18" s="19"/>
      <c r="N18" s="33"/>
      <c r="O18" s="34"/>
      <c r="P18" s="34"/>
      <c r="Q18" s="34"/>
    </row>
    <row r="19" spans="1:17" ht="58.5" customHeight="1" hidden="1">
      <c r="A19" s="43"/>
      <c r="B19" s="43"/>
      <c r="C19" s="40"/>
      <c r="D19" s="40"/>
      <c r="E19" s="40"/>
      <c r="F19" s="39"/>
      <c r="G19" s="40"/>
      <c r="H19" s="31"/>
      <c r="I19" s="32"/>
      <c r="J19" s="42"/>
      <c r="K19" s="25"/>
      <c r="L19" s="19"/>
      <c r="M19" s="19"/>
      <c r="N19" s="33"/>
      <c r="O19" s="34"/>
      <c r="P19" s="34"/>
      <c r="Q19" s="34"/>
    </row>
    <row r="20" spans="1:17" ht="58.5" customHeight="1" hidden="1">
      <c r="A20" s="43"/>
      <c r="B20" s="43"/>
      <c r="C20" s="40"/>
      <c r="D20" s="40"/>
      <c r="E20" s="40"/>
      <c r="F20" s="39"/>
      <c r="G20" s="40"/>
      <c r="H20" s="31"/>
      <c r="I20" s="32"/>
      <c r="J20" s="2"/>
      <c r="K20" s="25"/>
      <c r="L20" s="19"/>
      <c r="M20" s="19"/>
      <c r="N20" s="33"/>
      <c r="O20" s="34"/>
      <c r="P20" s="34"/>
      <c r="Q20" s="34"/>
    </row>
    <row r="21" spans="1:17" ht="58.5" customHeight="1" hidden="1">
      <c r="A21" s="43"/>
      <c r="B21" s="43"/>
      <c r="C21" s="44"/>
      <c r="D21" s="44"/>
      <c r="E21" s="44"/>
      <c r="F21" s="44"/>
      <c r="G21" s="40"/>
      <c r="H21" s="31"/>
      <c r="I21" s="32"/>
      <c r="J21" s="2"/>
      <c r="K21" s="25"/>
      <c r="L21" s="19"/>
      <c r="M21" s="19"/>
      <c r="N21" s="33"/>
      <c r="O21" s="34"/>
      <c r="P21" s="34"/>
      <c r="Q21" s="34"/>
    </row>
    <row r="22" spans="1:17" ht="58.5" customHeight="1" hidden="1">
      <c r="A22" s="43"/>
      <c r="B22" s="43"/>
      <c r="C22" s="44"/>
      <c r="D22" s="44"/>
      <c r="E22" s="44"/>
      <c r="F22" s="44"/>
      <c r="G22" s="40"/>
      <c r="H22" s="31"/>
      <c r="I22" s="32"/>
      <c r="J22" s="30"/>
      <c r="K22" s="25"/>
      <c r="L22" s="19"/>
      <c r="M22" s="19"/>
      <c r="N22" s="33"/>
      <c r="O22" s="34"/>
      <c r="P22" s="34"/>
      <c r="Q22" s="34"/>
    </row>
    <row r="23" spans="1:17" ht="58.5" customHeight="1" hidden="1">
      <c r="A23" s="43"/>
      <c r="B23" s="43"/>
      <c r="C23" s="40"/>
      <c r="D23" s="40"/>
      <c r="E23" s="40"/>
      <c r="F23" s="39"/>
      <c r="G23" s="40"/>
      <c r="H23" s="31"/>
      <c r="I23" s="33"/>
      <c r="J23" s="45"/>
      <c r="K23" s="25"/>
      <c r="L23" s="46"/>
      <c r="M23" s="19"/>
      <c r="N23" s="33"/>
      <c r="O23" s="34"/>
      <c r="P23" s="34"/>
      <c r="Q23" s="34"/>
    </row>
    <row r="24" spans="1:17" ht="58.5" customHeight="1" hidden="1">
      <c r="A24" s="43"/>
      <c r="B24" s="43"/>
      <c r="C24" s="40"/>
      <c r="D24" s="40"/>
      <c r="E24" s="40"/>
      <c r="F24" s="39"/>
      <c r="G24" s="40"/>
      <c r="H24" s="31"/>
      <c r="I24" s="47"/>
      <c r="J24" s="41"/>
      <c r="K24" s="25"/>
      <c r="L24" s="48"/>
      <c r="M24" s="19"/>
      <c r="N24" s="49"/>
      <c r="O24" s="50"/>
      <c r="P24" s="50"/>
      <c r="Q24" s="50"/>
    </row>
    <row r="25" spans="1:17" ht="69" customHeight="1">
      <c r="A25" s="51"/>
      <c r="B25" s="563"/>
      <c r="C25" s="7" t="s">
        <v>1</v>
      </c>
      <c r="D25" s="7" t="s">
        <v>2</v>
      </c>
      <c r="E25" s="7" t="s">
        <v>3</v>
      </c>
      <c r="F25" s="7" t="s">
        <v>4</v>
      </c>
      <c r="G25" s="7" t="s">
        <v>5</v>
      </c>
      <c r="H25" s="7" t="s">
        <v>6</v>
      </c>
      <c r="I25" s="52"/>
      <c r="J25" s="53"/>
      <c r="K25" s="54"/>
      <c r="L25" s="53"/>
      <c r="M25" s="53"/>
      <c r="N25" s="55"/>
      <c r="O25" s="55"/>
      <c r="P25" s="56"/>
      <c r="Q25" s="57"/>
    </row>
    <row r="26" spans="3:17" ht="69" customHeight="1">
      <c r="C26" s="16"/>
      <c r="D26" s="16"/>
      <c r="E26" s="16"/>
      <c r="F26" s="16">
        <v>44497</v>
      </c>
      <c r="G26" s="16">
        <v>44498</v>
      </c>
      <c r="H26" s="16">
        <v>44499</v>
      </c>
      <c r="I26" s="58"/>
      <c r="J26" s="59"/>
      <c r="K26" s="60"/>
      <c r="L26" s="59"/>
      <c r="M26" s="59"/>
      <c r="N26" s="61"/>
      <c r="O26" s="62"/>
      <c r="P26" s="63"/>
      <c r="Q26" s="64"/>
    </row>
    <row r="27" spans="1:17" s="157" customFormat="1" ht="69" customHeight="1">
      <c r="A27" s="151"/>
      <c r="B27" s="151"/>
      <c r="C27" s="151"/>
      <c r="D27" s="151"/>
      <c r="E27" s="151"/>
      <c r="F27" s="151"/>
      <c r="G27" s="151"/>
      <c r="H27" s="151"/>
      <c r="I27" s="152"/>
      <c r="J27" s="153"/>
      <c r="K27" s="154"/>
      <c r="L27" s="153"/>
      <c r="M27" s="153"/>
      <c r="N27" s="155"/>
      <c r="O27" s="156"/>
      <c r="P27" s="156"/>
      <c r="Q27" s="156"/>
    </row>
    <row r="28" spans="1:17" ht="69" customHeight="1">
      <c r="A28" s="65" t="s">
        <v>21</v>
      </c>
      <c r="B28" s="65"/>
      <c r="C28" s="22"/>
      <c r="D28" s="22"/>
      <c r="E28" s="22"/>
      <c r="F28" s="139"/>
      <c r="G28" s="22"/>
      <c r="H28" s="22"/>
      <c r="I28" s="58"/>
      <c r="J28" s="66" t="s">
        <v>22</v>
      </c>
      <c r="K28" s="67">
        <f>COUNTIF(C$29:H$38,J28)</f>
        <v>0</v>
      </c>
      <c r="L28" s="68">
        <v>16</v>
      </c>
      <c r="M28" s="69" t="str">
        <f aca="true" t="shared" si="0" ref="M28:M40">IF(K28=L28,"FINITO"," ")</f>
        <v xml:space="preserve"> </v>
      </c>
      <c r="N28" s="66" t="s">
        <v>23</v>
      </c>
      <c r="O28" s="67">
        <f>COUNTIF(C$29:H$38,N28)</f>
        <v>0</v>
      </c>
      <c r="P28" s="70">
        <v>20</v>
      </c>
      <c r="Q28" s="156"/>
    </row>
    <row r="29" spans="1:17" ht="69" customHeight="1">
      <c r="A29" s="71" t="s">
        <v>10</v>
      </c>
      <c r="B29" s="71"/>
      <c r="C29" s="22"/>
      <c r="D29" s="22"/>
      <c r="E29" s="22"/>
      <c r="F29" s="139"/>
      <c r="G29" s="22"/>
      <c r="H29" s="22"/>
      <c r="I29" s="75"/>
      <c r="J29" s="73" t="s">
        <v>24</v>
      </c>
      <c r="K29" s="67">
        <f>COUNTIF(C$29:H$38,J29)</f>
        <v>0</v>
      </c>
      <c r="L29" s="68">
        <v>20</v>
      </c>
      <c r="M29" s="69" t="str">
        <f t="shared" si="0"/>
        <v xml:space="preserve"> </v>
      </c>
      <c r="N29" s="66" t="s">
        <v>26</v>
      </c>
      <c r="O29" s="67">
        <f aca="true" t="shared" si="1" ref="O29:O35">COUNTIF(C$29:H$38,N29)</f>
        <v>0</v>
      </c>
      <c r="P29" s="70">
        <v>25</v>
      </c>
      <c r="Q29" s="156"/>
    </row>
    <row r="30" spans="1:17" ht="69" customHeight="1">
      <c r="A30" s="71" t="s">
        <v>12</v>
      </c>
      <c r="B30" s="71"/>
      <c r="C30" s="22"/>
      <c r="D30" s="22"/>
      <c r="E30" s="22"/>
      <c r="F30" s="139"/>
      <c r="G30" s="22"/>
      <c r="H30" s="22"/>
      <c r="I30" s="75"/>
      <c r="J30" s="73" t="s">
        <v>28</v>
      </c>
      <c r="K30" s="67">
        <f aca="true" t="shared" si="2" ref="K30:K40">COUNTIF(C$29:H$38,J30)</f>
        <v>0</v>
      </c>
      <c r="L30" s="68">
        <v>20</v>
      </c>
      <c r="M30" s="69" t="str">
        <f t="shared" si="0"/>
        <v xml:space="preserve"> </v>
      </c>
      <c r="N30" s="72" t="s">
        <v>27</v>
      </c>
      <c r="O30" s="67">
        <f t="shared" si="1"/>
        <v>0</v>
      </c>
      <c r="P30" s="70">
        <v>25</v>
      </c>
      <c r="Q30" s="156"/>
    </row>
    <row r="31" spans="1:17" ht="69" customHeight="1">
      <c r="A31" s="71" t="s">
        <v>13</v>
      </c>
      <c r="B31" s="71"/>
      <c r="C31" s="22"/>
      <c r="D31" s="22"/>
      <c r="E31" s="22"/>
      <c r="F31" s="139"/>
      <c r="G31" s="22"/>
      <c r="H31" s="22"/>
      <c r="I31" s="58"/>
      <c r="J31" s="73" t="s">
        <v>29</v>
      </c>
      <c r="K31" s="67">
        <f t="shared" si="2"/>
        <v>0</v>
      </c>
      <c r="L31" s="68">
        <v>20</v>
      </c>
      <c r="M31" s="69" t="str">
        <f t="shared" si="0"/>
        <v xml:space="preserve"> </v>
      </c>
      <c r="N31" s="72" t="s">
        <v>123</v>
      </c>
      <c r="O31" s="67">
        <f t="shared" si="1"/>
        <v>0</v>
      </c>
      <c r="P31" s="70">
        <v>30</v>
      </c>
      <c r="Q31" s="156"/>
    </row>
    <row r="32" spans="1:17" ht="69" customHeight="1">
      <c r="A32" s="71" t="s">
        <v>14</v>
      </c>
      <c r="B32" s="71"/>
      <c r="C32" s="22"/>
      <c r="D32" s="22"/>
      <c r="E32" s="22"/>
      <c r="F32" s="22"/>
      <c r="G32" s="22"/>
      <c r="H32" s="22"/>
      <c r="I32" s="58"/>
      <c r="J32" s="73" t="s">
        <v>31</v>
      </c>
      <c r="K32" s="67">
        <f t="shared" si="2"/>
        <v>0</v>
      </c>
      <c r="L32" s="68">
        <v>20</v>
      </c>
      <c r="M32" s="69" t="str">
        <f t="shared" si="0"/>
        <v xml:space="preserve"> </v>
      </c>
      <c r="N32" s="72" t="s">
        <v>124</v>
      </c>
      <c r="O32" s="67">
        <f t="shared" si="1"/>
        <v>0</v>
      </c>
      <c r="P32" s="70">
        <v>30</v>
      </c>
      <c r="Q32" s="156"/>
    </row>
    <row r="33" spans="1:17" ht="69" customHeight="1">
      <c r="A33" s="71" t="s">
        <v>16</v>
      </c>
      <c r="B33" s="71"/>
      <c r="C33" s="22"/>
      <c r="D33" s="22"/>
      <c r="E33" s="22"/>
      <c r="F33" s="22"/>
      <c r="G33" s="22"/>
      <c r="H33" s="22"/>
      <c r="I33" s="58"/>
      <c r="J33" s="74" t="s">
        <v>32</v>
      </c>
      <c r="K33" s="67">
        <f t="shared" si="2"/>
        <v>0</v>
      </c>
      <c r="L33" s="68">
        <v>30</v>
      </c>
      <c r="M33" s="69" t="str">
        <f t="shared" si="0"/>
        <v xml:space="preserve"> </v>
      </c>
      <c r="N33" s="76" t="s">
        <v>117</v>
      </c>
      <c r="O33" s="67">
        <f t="shared" si="1"/>
        <v>0</v>
      </c>
      <c r="P33" s="70">
        <v>40</v>
      </c>
      <c r="Q33" s="69" t="str">
        <f>IF(O33=P33,"FINITO"," ")</f>
        <v xml:space="preserve"> </v>
      </c>
    </row>
    <row r="34" spans="1:17" ht="69" customHeight="1">
      <c r="A34" s="71" t="s">
        <v>17</v>
      </c>
      <c r="B34" s="71"/>
      <c r="C34" s="22"/>
      <c r="D34" s="22"/>
      <c r="E34" s="22"/>
      <c r="F34" s="22"/>
      <c r="G34" s="22"/>
      <c r="H34" s="22"/>
      <c r="I34" s="58"/>
      <c r="J34" s="74" t="s">
        <v>33</v>
      </c>
      <c r="K34" s="67">
        <f t="shared" si="2"/>
        <v>0</v>
      </c>
      <c r="L34" s="68">
        <v>20</v>
      </c>
      <c r="M34" s="69" t="str">
        <f t="shared" si="0"/>
        <v xml:space="preserve"> </v>
      </c>
      <c r="N34" s="76" t="s">
        <v>180</v>
      </c>
      <c r="O34" s="67">
        <f t="shared" si="1"/>
        <v>0</v>
      </c>
      <c r="P34" s="70">
        <v>12</v>
      </c>
      <c r="Q34" s="69" t="str">
        <f>IF(O34=P34,"FINITO"," ")</f>
        <v xml:space="preserve"> </v>
      </c>
    </row>
    <row r="35" spans="1:17" ht="69" customHeight="1">
      <c r="A35" s="77"/>
      <c r="B35" s="77"/>
      <c r="C35" s="77"/>
      <c r="D35" s="77"/>
      <c r="E35" s="77"/>
      <c r="F35" s="77"/>
      <c r="G35" s="77"/>
      <c r="H35" s="98"/>
      <c r="I35" s="58"/>
      <c r="J35" s="74" t="s">
        <v>25</v>
      </c>
      <c r="K35" s="67">
        <f t="shared" si="2"/>
        <v>0</v>
      </c>
      <c r="L35" s="68">
        <v>15</v>
      </c>
      <c r="M35" s="69" t="str">
        <f t="shared" si="0"/>
        <v xml:space="preserve"> </v>
      </c>
      <c r="N35" s="78"/>
      <c r="O35" s="67">
        <f t="shared" si="1"/>
        <v>0</v>
      </c>
      <c r="P35" s="79">
        <v>3</v>
      </c>
      <c r="Q35" s="69" t="str">
        <f>IF(O35=P35,"FINITO"," ")</f>
        <v xml:space="preserve"> </v>
      </c>
    </row>
    <row r="36" spans="1:17" ht="69" customHeight="1">
      <c r="A36" s="71" t="s">
        <v>18</v>
      </c>
      <c r="B36" s="71"/>
      <c r="C36" s="159"/>
      <c r="D36" s="159"/>
      <c r="E36" s="22"/>
      <c r="F36" s="22"/>
      <c r="G36" s="22"/>
      <c r="H36" s="98"/>
      <c r="I36" s="58"/>
      <c r="J36" s="66" t="s">
        <v>35</v>
      </c>
      <c r="K36" s="67">
        <f t="shared" si="2"/>
        <v>0</v>
      </c>
      <c r="L36" s="68">
        <v>15</v>
      </c>
      <c r="M36" s="69" t="str">
        <f t="shared" si="0"/>
        <v xml:space="preserve"> </v>
      </c>
      <c r="N36" s="80"/>
      <c r="O36" s="81"/>
      <c r="P36" s="82"/>
      <c r="Q36" s="83"/>
    </row>
    <row r="37" spans="1:17" ht="69" customHeight="1">
      <c r="A37" s="71" t="s">
        <v>19</v>
      </c>
      <c r="B37" s="71"/>
      <c r="C37" s="159"/>
      <c r="D37" s="159"/>
      <c r="E37" s="22"/>
      <c r="F37" s="22"/>
      <c r="G37" s="22"/>
      <c r="H37" s="98"/>
      <c r="I37" s="58"/>
      <c r="J37" s="66" t="s">
        <v>122</v>
      </c>
      <c r="K37" s="67">
        <f t="shared" si="2"/>
        <v>0</v>
      </c>
      <c r="L37" s="68">
        <v>20</v>
      </c>
      <c r="M37" s="69" t="str">
        <f t="shared" si="0"/>
        <v xml:space="preserve"> </v>
      </c>
      <c r="N37" s="52"/>
      <c r="O37" s="84"/>
      <c r="P37" s="85"/>
      <c r="Q37" s="86"/>
    </row>
    <row r="38" spans="1:17" ht="69" customHeight="1">
      <c r="A38" s="71" t="s">
        <v>20</v>
      </c>
      <c r="B38" s="71"/>
      <c r="C38" s="159"/>
      <c r="D38" s="159"/>
      <c r="E38" s="22"/>
      <c r="F38" s="22"/>
      <c r="G38" s="22"/>
      <c r="H38" s="98"/>
      <c r="I38" s="58"/>
      <c r="J38" s="66" t="s">
        <v>34</v>
      </c>
      <c r="K38" s="67">
        <f t="shared" si="2"/>
        <v>0</v>
      </c>
      <c r="L38" s="68">
        <v>20</v>
      </c>
      <c r="M38" s="69" t="str">
        <f t="shared" si="0"/>
        <v xml:space="preserve"> </v>
      </c>
      <c r="N38" s="52"/>
      <c r="O38" s="84"/>
      <c r="P38" s="85"/>
      <c r="Q38" s="86"/>
    </row>
    <row r="39" spans="1:17" ht="69" customHeight="1">
      <c r="A39" s="87"/>
      <c r="B39" s="146"/>
      <c r="C39" s="98"/>
      <c r="D39" s="40"/>
      <c r="E39" s="40"/>
      <c r="F39" s="98"/>
      <c r="G39" s="40"/>
      <c r="H39" s="89"/>
      <c r="I39" s="58"/>
      <c r="J39" s="66" t="s">
        <v>88</v>
      </c>
      <c r="K39" s="67">
        <f t="shared" si="2"/>
        <v>0</v>
      </c>
      <c r="L39" s="68">
        <v>15</v>
      </c>
      <c r="M39" s="69" t="str">
        <f t="shared" si="0"/>
        <v xml:space="preserve"> </v>
      </c>
      <c r="N39" s="52"/>
      <c r="O39" s="84"/>
      <c r="P39" s="85"/>
      <c r="Q39" s="86"/>
    </row>
    <row r="40" spans="1:17" ht="69" customHeight="1">
      <c r="A40" s="90"/>
      <c r="B40" s="564"/>
      <c r="C40" s="98"/>
      <c r="D40" s="40"/>
      <c r="E40" s="40"/>
      <c r="F40" s="98"/>
      <c r="G40" s="40"/>
      <c r="H40" s="89"/>
      <c r="I40" s="58"/>
      <c r="J40" s="66" t="s">
        <v>36</v>
      </c>
      <c r="K40" s="67">
        <f t="shared" si="2"/>
        <v>0</v>
      </c>
      <c r="L40" s="68">
        <v>15</v>
      </c>
      <c r="M40" s="69" t="str">
        <f t="shared" si="0"/>
        <v xml:space="preserve"> </v>
      </c>
      <c r="N40" s="52"/>
      <c r="O40" s="84"/>
      <c r="P40" s="85"/>
      <c r="Q40" s="86"/>
    </row>
    <row r="41" spans="1:17" ht="69" customHeight="1">
      <c r="A41" s="146"/>
      <c r="B41" s="146"/>
      <c r="C41" s="40"/>
      <c r="D41" s="40"/>
      <c r="E41" s="40"/>
      <c r="F41" s="89"/>
      <c r="G41" s="40"/>
      <c r="H41" s="89"/>
      <c r="I41" s="52"/>
      <c r="J41" s="147"/>
      <c r="K41" s="148"/>
      <c r="L41" s="149"/>
      <c r="M41" s="150"/>
      <c r="N41" s="84"/>
      <c r="O41" s="84"/>
      <c r="P41" s="85"/>
      <c r="Q41" s="86"/>
    </row>
    <row r="42" spans="1:17" ht="69" customHeight="1">
      <c r="A42" s="146"/>
      <c r="B42" s="146"/>
      <c r="C42" s="40"/>
      <c r="D42" s="40"/>
      <c r="E42" s="40"/>
      <c r="F42" s="89"/>
      <c r="G42" s="40"/>
      <c r="H42" s="89"/>
      <c r="I42" s="52"/>
      <c r="J42" s="147"/>
      <c r="K42" s="148"/>
      <c r="L42" s="149"/>
      <c r="M42" s="150"/>
      <c r="N42" s="84"/>
      <c r="O42" s="84"/>
      <c r="P42" s="85"/>
      <c r="Q42" s="86"/>
    </row>
    <row r="43" spans="1:17" ht="69" customHeight="1">
      <c r="A43" s="146"/>
      <c r="B43" s="146"/>
      <c r="C43" s="40"/>
      <c r="D43" s="40"/>
      <c r="E43" s="40"/>
      <c r="F43" s="89"/>
      <c r="G43" s="40"/>
      <c r="H43" s="89"/>
      <c r="I43" s="52"/>
      <c r="J43" s="147"/>
      <c r="K43" s="148"/>
      <c r="L43" s="149"/>
      <c r="M43" s="150"/>
      <c r="N43" s="84"/>
      <c r="O43" s="84"/>
      <c r="P43" s="85"/>
      <c r="Q43" s="86"/>
    </row>
    <row r="44" spans="1:17" ht="69" customHeight="1">
      <c r="A44" s="51"/>
      <c r="B44" s="563"/>
      <c r="C44" s="7" t="s">
        <v>1</v>
      </c>
      <c r="D44" s="7" t="s">
        <v>2</v>
      </c>
      <c r="E44" s="7" t="s">
        <v>3</v>
      </c>
      <c r="F44" s="7" t="s">
        <v>4</v>
      </c>
      <c r="G44" s="7" t="s">
        <v>5</v>
      </c>
      <c r="H44" s="7" t="s">
        <v>6</v>
      </c>
      <c r="I44" s="52"/>
      <c r="J44" s="53"/>
      <c r="K44" s="53"/>
      <c r="L44" s="53"/>
      <c r="M44" s="53"/>
      <c r="N44" s="55"/>
      <c r="O44" s="55"/>
      <c r="P44" s="56"/>
      <c r="Q44" s="57"/>
    </row>
    <row r="45" spans="1:17" ht="69" customHeight="1">
      <c r="A45" s="22"/>
      <c r="B45" s="22"/>
      <c r="C45" s="16">
        <v>44501</v>
      </c>
      <c r="D45" s="16">
        <v>44502</v>
      </c>
      <c r="E45" s="16">
        <v>44503</v>
      </c>
      <c r="F45" s="16">
        <v>44504</v>
      </c>
      <c r="G45" s="16">
        <v>44505</v>
      </c>
      <c r="H45" s="16">
        <v>44506</v>
      </c>
      <c r="I45" s="58"/>
      <c r="J45" s="92"/>
      <c r="K45" s="60"/>
      <c r="L45" s="92"/>
      <c r="M45" s="59"/>
      <c r="N45" s="61"/>
      <c r="O45" s="62"/>
      <c r="P45" s="63"/>
      <c r="Q45" s="64"/>
    </row>
    <row r="46" spans="1:17" ht="69" customHeight="1">
      <c r="A46" s="151"/>
      <c r="B46" s="151"/>
      <c r="C46" s="144"/>
      <c r="D46" s="22" t="s">
        <v>119</v>
      </c>
      <c r="E46" s="22" t="s">
        <v>119</v>
      </c>
      <c r="F46" s="158" t="s">
        <v>119</v>
      </c>
      <c r="G46" s="22" t="s">
        <v>119</v>
      </c>
      <c r="H46" s="22" t="s">
        <v>119</v>
      </c>
      <c r="I46" s="58"/>
      <c r="J46" s="92"/>
      <c r="K46" s="60"/>
      <c r="L46" s="92"/>
      <c r="M46" s="59"/>
      <c r="N46" s="61"/>
      <c r="O46" s="62"/>
      <c r="P46" s="62"/>
      <c r="Q46" s="62"/>
    </row>
    <row r="47" spans="1:17" ht="69" customHeight="1">
      <c r="A47" s="65" t="s">
        <v>21</v>
      </c>
      <c r="B47" s="65"/>
      <c r="C47" s="144"/>
      <c r="D47" s="22"/>
      <c r="E47" s="22"/>
      <c r="F47" s="22" t="s">
        <v>126</v>
      </c>
      <c r="G47" s="22"/>
      <c r="H47" s="22"/>
      <c r="I47" s="58"/>
      <c r="J47" s="95" t="str">
        <f>J28</f>
        <v>DECRETO 81 - SORVEGLIANZA SANITARIA</v>
      </c>
      <c r="K47" s="93">
        <f>COUNTIF(C$48:H$57,J47)+K28</f>
        <v>0</v>
      </c>
      <c r="L47" s="94">
        <f>L28</f>
        <v>16</v>
      </c>
      <c r="M47" s="69" t="str">
        <f>IF(K47=L47,"FINITO"," ")</f>
        <v xml:space="preserve"> </v>
      </c>
      <c r="N47" s="95" t="str">
        <f>N28</f>
        <v>SOCIOLOGIA GEN Dott.MARINI</v>
      </c>
      <c r="O47" s="93">
        <f>COUNTIF(C$48:H$57,N47)+O28</f>
        <v>6</v>
      </c>
      <c r="P47" s="96">
        <f>P28</f>
        <v>20</v>
      </c>
      <c r="Q47" s="69" t="str">
        <f>IF(O47=P47,"FINITO"," ")</f>
        <v xml:space="preserve"> </v>
      </c>
    </row>
    <row r="48" spans="1:17" ht="69" customHeight="1">
      <c r="A48" s="71" t="s">
        <v>10</v>
      </c>
      <c r="B48" s="71"/>
      <c r="C48" s="144"/>
      <c r="D48" s="72" t="s">
        <v>27</v>
      </c>
      <c r="E48" s="73" t="s">
        <v>29</v>
      </c>
      <c r="F48" s="74" t="s">
        <v>25</v>
      </c>
      <c r="G48" s="66" t="s">
        <v>26</v>
      </c>
      <c r="H48" s="66" t="s">
        <v>88</v>
      </c>
      <c r="I48" s="58"/>
      <c r="J48" s="95" t="str">
        <f aca="true" t="shared" si="3" ref="J48:J60">J29</f>
        <v>GENETICA Prof.ssa BONGIORNO</v>
      </c>
      <c r="K48" s="93">
        <f aca="true" t="shared" si="4" ref="K48:K60">COUNTIF(C$48:H$57,J48)+K29</f>
        <v>0</v>
      </c>
      <c r="L48" s="94">
        <f aca="true" t="shared" si="5" ref="L48:L60">L29</f>
        <v>20</v>
      </c>
      <c r="M48" s="69" t="str">
        <f aca="true" t="shared" si="6" ref="M48:M60">IF(K48=L48,"FINITO"," ")</f>
        <v xml:space="preserve"> </v>
      </c>
      <c r="N48" s="95" t="str">
        <f aca="true" t="shared" si="7" ref="N48:N60">N29</f>
        <v>PSICOLOGIA GEN Dott. BUONO</v>
      </c>
      <c r="O48" s="93">
        <f aca="true" t="shared" si="8" ref="O48:O60">COUNTIF(C$48:H$57,N48)+O29</f>
        <v>5</v>
      </c>
      <c r="P48" s="96">
        <f aca="true" t="shared" si="9" ref="P48:P60">P29</f>
        <v>25</v>
      </c>
      <c r="Q48" s="69" t="str">
        <f aca="true" t="shared" si="10" ref="Q48:Q60">IF(O48=P48,"FINITO"," ")</f>
        <v xml:space="preserve"> </v>
      </c>
    </row>
    <row r="49" spans="1:17" ht="69" customHeight="1">
      <c r="A49" s="71" t="s">
        <v>12</v>
      </c>
      <c r="B49" s="71"/>
      <c r="C49" s="144"/>
      <c r="D49" s="72" t="s">
        <v>27</v>
      </c>
      <c r="E49" s="73" t="s">
        <v>29</v>
      </c>
      <c r="F49" s="74" t="s">
        <v>25</v>
      </c>
      <c r="G49" s="66" t="s">
        <v>26</v>
      </c>
      <c r="H49" s="66" t="s">
        <v>88</v>
      </c>
      <c r="I49" s="75"/>
      <c r="J49" s="95" t="str">
        <f t="shared" si="3"/>
        <v>BIOCHIMICA Prof.ssa BONGIORNO</v>
      </c>
      <c r="K49" s="93">
        <f t="shared" si="4"/>
        <v>0</v>
      </c>
      <c r="L49" s="94">
        <f t="shared" si="5"/>
        <v>20</v>
      </c>
      <c r="M49" s="69" t="str">
        <f t="shared" si="6"/>
        <v xml:space="preserve"> </v>
      </c>
      <c r="N49" s="95" t="str">
        <f t="shared" si="7"/>
        <v>INFERMIERISTICA GEN Dott.ssa Mallia</v>
      </c>
      <c r="O49" s="93">
        <f t="shared" si="8"/>
        <v>6</v>
      </c>
      <c r="P49" s="96">
        <f t="shared" si="9"/>
        <v>25</v>
      </c>
      <c r="Q49" s="69" t="str">
        <f t="shared" si="10"/>
        <v xml:space="preserve"> </v>
      </c>
    </row>
    <row r="50" spans="1:17" ht="69" customHeight="1">
      <c r="A50" s="71" t="s">
        <v>13</v>
      </c>
      <c r="B50" s="71"/>
      <c r="C50" s="144"/>
      <c r="D50" s="72" t="s">
        <v>27</v>
      </c>
      <c r="E50" s="73" t="s">
        <v>29</v>
      </c>
      <c r="F50" s="74" t="s">
        <v>25</v>
      </c>
      <c r="G50" s="66" t="s">
        <v>26</v>
      </c>
      <c r="H50" s="66" t="s">
        <v>88</v>
      </c>
      <c r="I50" s="75"/>
      <c r="J50" s="95" t="str">
        <f t="shared" si="3"/>
        <v>BIOFISICA Prof.ssa NICOLAI</v>
      </c>
      <c r="K50" s="93">
        <f t="shared" si="4"/>
        <v>4</v>
      </c>
      <c r="L50" s="94">
        <f t="shared" si="5"/>
        <v>20</v>
      </c>
      <c r="M50" s="69" t="str">
        <f t="shared" si="6"/>
        <v xml:space="preserve"> </v>
      </c>
      <c r="N50" s="95" t="str">
        <f t="shared" si="7"/>
        <v>INFERMIERISTICA CLIN Dott.BIANCHI C</v>
      </c>
      <c r="O50" s="93">
        <f t="shared" si="8"/>
        <v>0</v>
      </c>
      <c r="P50" s="96">
        <f t="shared" si="9"/>
        <v>30</v>
      </c>
      <c r="Q50" s="69" t="str">
        <f t="shared" si="10"/>
        <v xml:space="preserve"> </v>
      </c>
    </row>
    <row r="51" spans="1:17" ht="69" customHeight="1">
      <c r="A51" s="71" t="s">
        <v>14</v>
      </c>
      <c r="B51" s="184"/>
      <c r="C51" s="170"/>
      <c r="D51" s="66" t="s">
        <v>34</v>
      </c>
      <c r="E51" s="171" t="s">
        <v>29</v>
      </c>
      <c r="F51" s="72" t="s">
        <v>27</v>
      </c>
      <c r="G51" s="66" t="s">
        <v>34</v>
      </c>
      <c r="H51" s="76" t="s">
        <v>180</v>
      </c>
      <c r="I51" s="58"/>
      <c r="J51" s="95" t="str">
        <f t="shared" si="3"/>
        <v>BIOLOGIA APPLICATA Dott.ssa Bellizia</v>
      </c>
      <c r="K51" s="93">
        <f t="shared" si="4"/>
        <v>0</v>
      </c>
      <c r="L51" s="94">
        <f t="shared" si="5"/>
        <v>20</v>
      </c>
      <c r="M51" s="69" t="str">
        <f t="shared" si="6"/>
        <v xml:space="preserve"> </v>
      </c>
      <c r="N51" s="95" t="str">
        <f t="shared" si="7"/>
        <v>ORGANIZZAZIONE PROF Dott.ssa Bianchi L</v>
      </c>
      <c r="O51" s="93">
        <f t="shared" si="8"/>
        <v>3</v>
      </c>
      <c r="P51" s="96">
        <f t="shared" si="9"/>
        <v>30</v>
      </c>
      <c r="Q51" s="69" t="str">
        <f t="shared" si="10"/>
        <v xml:space="preserve"> </v>
      </c>
    </row>
    <row r="52" spans="1:17" ht="69" customHeight="1">
      <c r="A52" s="71" t="s">
        <v>16</v>
      </c>
      <c r="B52" s="184"/>
      <c r="C52" s="170"/>
      <c r="D52" s="66" t="s">
        <v>34</v>
      </c>
      <c r="E52" s="66" t="s">
        <v>26</v>
      </c>
      <c r="F52" s="72" t="s">
        <v>27</v>
      </c>
      <c r="G52" s="66" t="s">
        <v>34</v>
      </c>
      <c r="H52" s="76" t="s">
        <v>180</v>
      </c>
      <c r="I52" s="58"/>
      <c r="J52" s="95" t="str">
        <f t="shared" si="3"/>
        <v>ANATOMIA UMANA Dott. Mastracchio</v>
      </c>
      <c r="K52" s="93">
        <f t="shared" si="4"/>
        <v>0</v>
      </c>
      <c r="L52" s="94">
        <f t="shared" si="5"/>
        <v>30</v>
      </c>
      <c r="M52" s="69" t="str">
        <f t="shared" si="6"/>
        <v xml:space="preserve"> </v>
      </c>
      <c r="N52" s="95" t="str">
        <f t="shared" si="7"/>
        <v>INGLESE  Dott.ssa</v>
      </c>
      <c r="O52" s="93">
        <f t="shared" si="8"/>
        <v>0</v>
      </c>
      <c r="P52" s="96">
        <f t="shared" si="9"/>
        <v>40</v>
      </c>
      <c r="Q52" s="69" t="str">
        <f t="shared" si="10"/>
        <v xml:space="preserve"> </v>
      </c>
    </row>
    <row r="53" spans="1:17" ht="69" customHeight="1">
      <c r="A53" s="71" t="s">
        <v>17</v>
      </c>
      <c r="B53" s="184"/>
      <c r="C53" s="170"/>
      <c r="D53" s="66" t="s">
        <v>34</v>
      </c>
      <c r="E53" s="66" t="s">
        <v>26</v>
      </c>
      <c r="F53" s="72" t="s">
        <v>27</v>
      </c>
      <c r="G53" s="66" t="s">
        <v>34</v>
      </c>
      <c r="H53" s="76" t="s">
        <v>180</v>
      </c>
      <c r="I53" s="58"/>
      <c r="J53" s="95" t="str">
        <f t="shared" si="3"/>
        <v>FISIOLOGIA Dott.ssa Frongillo</v>
      </c>
      <c r="K53" s="93">
        <f t="shared" si="4"/>
        <v>0</v>
      </c>
      <c r="L53" s="94">
        <f t="shared" si="5"/>
        <v>20</v>
      </c>
      <c r="M53" s="69" t="str">
        <f t="shared" si="6"/>
        <v xml:space="preserve"> </v>
      </c>
      <c r="N53" s="95" t="str">
        <f t="shared" si="7"/>
        <v>SEMINARIO VACCINAZIONI-MMC/LAVAGGIO MANI DISINFETTANTI</v>
      </c>
      <c r="O53" s="93">
        <f t="shared" si="8"/>
        <v>3</v>
      </c>
      <c r="P53" s="96">
        <f t="shared" si="9"/>
        <v>12</v>
      </c>
      <c r="Q53" s="69" t="str">
        <f t="shared" si="10"/>
        <v xml:space="preserve"> </v>
      </c>
    </row>
    <row r="54" spans="1:17" ht="69" customHeight="1">
      <c r="A54" s="77"/>
      <c r="B54" s="565"/>
      <c r="C54" s="144"/>
      <c r="D54" s="135" t="s">
        <v>119</v>
      </c>
      <c r="E54" s="22"/>
      <c r="F54" s="22" t="s">
        <v>119</v>
      </c>
      <c r="G54" s="22" t="s">
        <v>119</v>
      </c>
      <c r="H54" s="98"/>
      <c r="I54" s="58"/>
      <c r="J54" s="95" t="str">
        <f t="shared" si="3"/>
        <v>ISTOLOGIA Dott. MASTRACCHIO</v>
      </c>
      <c r="K54" s="93">
        <f t="shared" si="4"/>
        <v>3</v>
      </c>
      <c r="L54" s="94">
        <f t="shared" si="5"/>
        <v>15</v>
      </c>
      <c r="M54" s="69" t="str">
        <f t="shared" si="6"/>
        <v xml:space="preserve"> </v>
      </c>
      <c r="N54" s="95">
        <f t="shared" si="7"/>
        <v>0</v>
      </c>
      <c r="O54" s="93">
        <f t="shared" si="8"/>
        <v>0</v>
      </c>
      <c r="P54" s="96">
        <f t="shared" si="9"/>
        <v>3</v>
      </c>
      <c r="Q54" s="69" t="str">
        <f t="shared" si="10"/>
        <v xml:space="preserve"> </v>
      </c>
    </row>
    <row r="55" spans="1:17" ht="69" customHeight="1">
      <c r="A55" s="71" t="s">
        <v>18</v>
      </c>
      <c r="B55" s="71"/>
      <c r="C55" s="144"/>
      <c r="D55" s="66" t="s">
        <v>23</v>
      </c>
      <c r="E55" s="22"/>
      <c r="F55" s="72" t="s">
        <v>124</v>
      </c>
      <c r="G55" s="66" t="s">
        <v>23</v>
      </c>
      <c r="H55" s="22"/>
      <c r="I55" s="58"/>
      <c r="J55" s="95" t="str">
        <f t="shared" si="3"/>
        <v>STORIA DELLA MEDICINA - Dott.ssa Tufi</v>
      </c>
      <c r="K55" s="93">
        <f t="shared" si="4"/>
        <v>0</v>
      </c>
      <c r="L55" s="94">
        <f t="shared" si="5"/>
        <v>15</v>
      </c>
      <c r="M55" s="69" t="str">
        <f t="shared" si="6"/>
        <v xml:space="preserve"> </v>
      </c>
      <c r="N55" s="95">
        <f t="shared" si="7"/>
        <v>0</v>
      </c>
      <c r="O55" s="93">
        <f t="shared" si="8"/>
        <v>0</v>
      </c>
      <c r="P55" s="96">
        <f t="shared" si="9"/>
        <v>0</v>
      </c>
      <c r="Q55" s="69" t="str">
        <f t="shared" si="10"/>
        <v>FINITO</v>
      </c>
    </row>
    <row r="56" spans="1:17" ht="69" customHeight="1">
      <c r="A56" s="71" t="s">
        <v>19</v>
      </c>
      <c r="B56" s="71"/>
      <c r="C56" s="144"/>
      <c r="D56" s="66" t="s">
        <v>23</v>
      </c>
      <c r="E56" s="22"/>
      <c r="F56" s="72" t="s">
        <v>124</v>
      </c>
      <c r="G56" s="66" t="s">
        <v>23</v>
      </c>
      <c r="H56" s="22"/>
      <c r="I56" s="58"/>
      <c r="J56" s="95" t="str">
        <f t="shared" si="3"/>
        <v>DEMOETNO ANTROPOLOGIA Dott DI MAURO</v>
      </c>
      <c r="K56" s="93">
        <f t="shared" si="4"/>
        <v>0</v>
      </c>
      <c r="L56" s="94">
        <f t="shared" si="5"/>
        <v>20</v>
      </c>
      <c r="M56" s="69" t="str">
        <f t="shared" si="6"/>
        <v xml:space="preserve"> </v>
      </c>
      <c r="N56" s="95">
        <f t="shared" si="7"/>
        <v>0</v>
      </c>
      <c r="O56" s="93">
        <f t="shared" si="8"/>
        <v>0</v>
      </c>
      <c r="P56" s="96">
        <f t="shared" si="9"/>
        <v>0</v>
      </c>
      <c r="Q56" s="69" t="str">
        <f t="shared" si="10"/>
        <v>FINITO</v>
      </c>
    </row>
    <row r="57" spans="1:17" ht="69" customHeight="1">
      <c r="A57" s="71" t="s">
        <v>20</v>
      </c>
      <c r="B57" s="71"/>
      <c r="C57" s="144"/>
      <c r="D57" s="66" t="s">
        <v>23</v>
      </c>
      <c r="E57" s="22"/>
      <c r="F57" s="72" t="s">
        <v>124</v>
      </c>
      <c r="G57" s="66" t="s">
        <v>23</v>
      </c>
      <c r="H57" s="22"/>
      <c r="I57" s="58"/>
      <c r="J57" s="95" t="str">
        <f t="shared" si="3"/>
        <v>PEDAGOGIA dott.ssa Orlacchio</v>
      </c>
      <c r="K57" s="93">
        <f t="shared" si="4"/>
        <v>6</v>
      </c>
      <c r="L57" s="94">
        <f t="shared" si="5"/>
        <v>20</v>
      </c>
      <c r="M57" s="69" t="str">
        <f t="shared" si="6"/>
        <v xml:space="preserve"> </v>
      </c>
      <c r="N57" s="95">
        <f t="shared" si="7"/>
        <v>0</v>
      </c>
      <c r="O57" s="93">
        <f t="shared" si="8"/>
        <v>0</v>
      </c>
      <c r="P57" s="96">
        <f t="shared" si="9"/>
        <v>0</v>
      </c>
      <c r="Q57" s="69" t="str">
        <f t="shared" si="10"/>
        <v>FINITO</v>
      </c>
    </row>
    <row r="58" spans="1:17" ht="69" customHeight="1">
      <c r="A58" s="87"/>
      <c r="B58" s="146"/>
      <c r="C58" s="144"/>
      <c r="D58" s="40"/>
      <c r="E58" s="89"/>
      <c r="F58" s="89"/>
      <c r="G58" s="89"/>
      <c r="H58" s="89"/>
      <c r="I58" s="58"/>
      <c r="J58" s="95" t="str">
        <f t="shared" si="3"/>
        <v>DIAGNOSTICA IMMAGINI Dott.TANGA</v>
      </c>
      <c r="K58" s="93">
        <f t="shared" si="4"/>
        <v>3</v>
      </c>
      <c r="L58" s="94">
        <f t="shared" si="5"/>
        <v>15</v>
      </c>
      <c r="M58" s="69" t="str">
        <f t="shared" si="6"/>
        <v xml:space="preserve"> </v>
      </c>
      <c r="N58" s="95">
        <f t="shared" si="7"/>
        <v>0</v>
      </c>
      <c r="O58" s="93">
        <f t="shared" si="8"/>
        <v>0</v>
      </c>
      <c r="P58" s="96">
        <f t="shared" si="9"/>
        <v>0</v>
      </c>
      <c r="Q58" s="69" t="str">
        <f t="shared" si="10"/>
        <v>FINITO</v>
      </c>
    </row>
    <row r="59" spans="1:17" ht="69" customHeight="1">
      <c r="A59" s="90"/>
      <c r="B59" s="564"/>
      <c r="C59" s="98"/>
      <c r="D59" s="40"/>
      <c r="E59" s="89"/>
      <c r="F59" s="89"/>
      <c r="G59" s="89"/>
      <c r="H59" s="89"/>
      <c r="I59" s="58"/>
      <c r="J59" s="95" t="str">
        <f t="shared" si="3"/>
        <v>IGIENE GEN APPL Dott CORSI</v>
      </c>
      <c r="K59" s="93">
        <f t="shared" si="4"/>
        <v>0</v>
      </c>
      <c r="L59" s="94">
        <f t="shared" si="5"/>
        <v>15</v>
      </c>
      <c r="M59" s="69" t="str">
        <f t="shared" si="6"/>
        <v xml:space="preserve"> </v>
      </c>
      <c r="N59" s="95">
        <f t="shared" si="7"/>
        <v>0</v>
      </c>
      <c r="O59" s="93">
        <f t="shared" si="8"/>
        <v>0</v>
      </c>
      <c r="P59" s="96">
        <f t="shared" si="9"/>
        <v>0</v>
      </c>
      <c r="Q59" s="69" t="str">
        <f t="shared" si="10"/>
        <v>FINITO</v>
      </c>
    </row>
    <row r="60" spans="1:17" ht="69" customHeight="1">
      <c r="A60" s="40"/>
      <c r="B60" s="40"/>
      <c r="C60" s="40"/>
      <c r="D60" s="40"/>
      <c r="E60" s="40"/>
      <c r="F60" s="89"/>
      <c r="G60" s="40"/>
      <c r="H60" s="89"/>
      <c r="I60" s="58"/>
      <c r="J60" s="95">
        <f t="shared" si="3"/>
        <v>0</v>
      </c>
      <c r="K60" s="93">
        <f t="shared" si="4"/>
        <v>0</v>
      </c>
      <c r="L60" s="94">
        <f t="shared" si="5"/>
        <v>0</v>
      </c>
      <c r="M60" s="69" t="str">
        <f t="shared" si="6"/>
        <v>FINITO</v>
      </c>
      <c r="N60" s="95">
        <f t="shared" si="7"/>
        <v>0</v>
      </c>
      <c r="O60" s="93">
        <f t="shared" si="8"/>
        <v>0</v>
      </c>
      <c r="P60" s="96">
        <f t="shared" si="9"/>
        <v>0</v>
      </c>
      <c r="Q60" s="69" t="str">
        <f t="shared" si="10"/>
        <v>FINITO</v>
      </c>
    </row>
    <row r="61" spans="1:17" ht="69" customHeight="1">
      <c r="A61" s="51"/>
      <c r="B61" s="563"/>
      <c r="C61" s="7" t="s">
        <v>1</v>
      </c>
      <c r="D61" s="7" t="s">
        <v>2</v>
      </c>
      <c r="E61" s="7" t="s">
        <v>3</v>
      </c>
      <c r="F61" s="7" t="s">
        <v>4</v>
      </c>
      <c r="G61" s="7" t="s">
        <v>5</v>
      </c>
      <c r="H61" s="7" t="s">
        <v>6</v>
      </c>
      <c r="I61" s="58"/>
      <c r="J61" s="92"/>
      <c r="K61" s="60"/>
      <c r="L61" s="92"/>
      <c r="M61" s="59"/>
      <c r="N61" s="99"/>
      <c r="O61" s="55"/>
      <c r="P61" s="56"/>
      <c r="Q61" s="57"/>
    </row>
    <row r="62" spans="1:17" ht="69" customHeight="1">
      <c r="A62" s="51"/>
      <c r="B62" s="563"/>
      <c r="C62" s="16">
        <v>44508</v>
      </c>
      <c r="D62" s="16">
        <v>44509</v>
      </c>
      <c r="E62" s="16">
        <v>44510</v>
      </c>
      <c r="F62" s="16">
        <v>44511</v>
      </c>
      <c r="G62" s="16">
        <v>44512</v>
      </c>
      <c r="H62" s="16">
        <v>44513</v>
      </c>
      <c r="I62" s="58"/>
      <c r="J62" s="92"/>
      <c r="K62" s="60"/>
      <c r="L62" s="92"/>
      <c r="M62" s="59"/>
      <c r="N62" s="61"/>
      <c r="O62" s="62"/>
      <c r="P62" s="63"/>
      <c r="Q62" s="64"/>
    </row>
    <row r="63" spans="1:17" ht="69" customHeight="1">
      <c r="A63" s="151"/>
      <c r="B63" s="151"/>
      <c r="C63" s="22" t="s">
        <v>119</v>
      </c>
      <c r="D63" s="22" t="s">
        <v>119</v>
      </c>
      <c r="E63" s="22" t="s">
        <v>119</v>
      </c>
      <c r="F63" s="22" t="s">
        <v>119</v>
      </c>
      <c r="G63" s="22" t="s">
        <v>119</v>
      </c>
      <c r="H63" s="22" t="s">
        <v>119</v>
      </c>
      <c r="I63" s="58"/>
      <c r="J63" s="92"/>
      <c r="K63" s="60"/>
      <c r="L63" s="92"/>
      <c r="M63" s="59"/>
      <c r="N63" s="61"/>
      <c r="O63" s="62"/>
      <c r="P63" s="62"/>
      <c r="Q63" s="62"/>
    </row>
    <row r="64" spans="1:17" ht="69" customHeight="1">
      <c r="A64" s="65" t="s">
        <v>21</v>
      </c>
      <c r="B64" s="65"/>
      <c r="C64" s="101"/>
      <c r="D64" s="101"/>
      <c r="E64" s="101"/>
      <c r="F64" s="139" t="s">
        <v>125</v>
      </c>
      <c r="G64" s="101"/>
      <c r="H64" s="101"/>
      <c r="I64" s="58"/>
      <c r="J64" s="95" t="str">
        <f>J47</f>
        <v>DECRETO 81 - SORVEGLIANZA SANITARIA</v>
      </c>
      <c r="K64" s="93">
        <f>COUNTIF(C$65:H$74,J64)+K47</f>
        <v>3</v>
      </c>
      <c r="L64" s="94">
        <f>L47</f>
        <v>16</v>
      </c>
      <c r="M64" s="69" t="str">
        <f>IF(K64=L64,"FINITO"," ")</f>
        <v xml:space="preserve"> </v>
      </c>
      <c r="N64" s="95" t="str">
        <f>N47</f>
        <v>SOCIOLOGIA GEN Dott.MARINI</v>
      </c>
      <c r="O64" s="93">
        <f>COUNTIF(C$65:H$74,N64)+O47</f>
        <v>9</v>
      </c>
      <c r="P64" s="96">
        <f>P47</f>
        <v>20</v>
      </c>
      <c r="Q64" s="69" t="str">
        <f>IF(O64=P64,"FINITO"," ")</f>
        <v xml:space="preserve"> </v>
      </c>
    </row>
    <row r="65" spans="1:17" ht="69" customHeight="1">
      <c r="A65" s="71" t="s">
        <v>10</v>
      </c>
      <c r="B65" s="71"/>
      <c r="C65" s="73" t="s">
        <v>24</v>
      </c>
      <c r="D65" s="73" t="s">
        <v>31</v>
      </c>
      <c r="E65" s="66" t="s">
        <v>88</v>
      </c>
      <c r="F65" s="74" t="s">
        <v>25</v>
      </c>
      <c r="G65" s="73" t="s">
        <v>29</v>
      </c>
      <c r="H65" s="66" t="s">
        <v>122</v>
      </c>
      <c r="I65" s="58"/>
      <c r="J65" s="95" t="str">
        <f aca="true" t="shared" si="11" ref="J65:J77">J48</f>
        <v>GENETICA Prof.ssa BONGIORNO</v>
      </c>
      <c r="K65" s="93">
        <f aca="true" t="shared" si="12" ref="K65:K77">COUNTIF(C$65:H$74,J65)+K48</f>
        <v>4</v>
      </c>
      <c r="L65" s="94">
        <f aca="true" t="shared" si="13" ref="L65:L77">L48</f>
        <v>20</v>
      </c>
      <c r="M65" s="69" t="str">
        <f aca="true" t="shared" si="14" ref="M65:M77">IF(K65=L65,"FINITO"," ")</f>
        <v xml:space="preserve"> </v>
      </c>
      <c r="N65" s="95" t="str">
        <f aca="true" t="shared" si="15" ref="N65:N77">N48</f>
        <v>PSICOLOGIA GEN Dott. BUONO</v>
      </c>
      <c r="O65" s="93">
        <f aca="true" t="shared" si="16" ref="O65:O77">COUNTIF(C$65:H$74,N65)+O48</f>
        <v>10</v>
      </c>
      <c r="P65" s="96">
        <f aca="true" t="shared" si="17" ref="P65:P77">P48</f>
        <v>25</v>
      </c>
      <c r="Q65" s="69" t="str">
        <f aca="true" t="shared" si="18" ref="Q65:Q77">IF(O65=P65,"FINITO"," ")</f>
        <v xml:space="preserve"> </v>
      </c>
    </row>
    <row r="66" spans="1:17" ht="69" customHeight="1">
      <c r="A66" s="71" t="s">
        <v>12</v>
      </c>
      <c r="B66" s="71"/>
      <c r="C66" s="73" t="s">
        <v>24</v>
      </c>
      <c r="D66" s="73" t="s">
        <v>31</v>
      </c>
      <c r="E66" s="66" t="s">
        <v>88</v>
      </c>
      <c r="F66" s="74" t="s">
        <v>25</v>
      </c>
      <c r="G66" s="73" t="s">
        <v>29</v>
      </c>
      <c r="H66" s="66" t="s">
        <v>122</v>
      </c>
      <c r="I66" s="58"/>
      <c r="J66" s="95" t="str">
        <f t="shared" si="11"/>
        <v>BIOCHIMICA Prof.ssa BONGIORNO</v>
      </c>
      <c r="K66" s="93">
        <f t="shared" si="12"/>
        <v>4</v>
      </c>
      <c r="L66" s="94">
        <f t="shared" si="13"/>
        <v>20</v>
      </c>
      <c r="M66" s="69" t="str">
        <f t="shared" si="14"/>
        <v xml:space="preserve"> </v>
      </c>
      <c r="N66" s="95" t="str">
        <f t="shared" si="15"/>
        <v>INFERMIERISTICA GEN Dott.ssa Mallia</v>
      </c>
      <c r="O66" s="93">
        <f t="shared" si="16"/>
        <v>9</v>
      </c>
      <c r="P66" s="96">
        <f t="shared" si="17"/>
        <v>25</v>
      </c>
      <c r="Q66" s="69" t="str">
        <f t="shared" si="18"/>
        <v xml:space="preserve"> </v>
      </c>
    </row>
    <row r="67" spans="1:17" ht="69" customHeight="1">
      <c r="A67" s="71" t="s">
        <v>13</v>
      </c>
      <c r="B67" s="71"/>
      <c r="C67" s="73" t="s">
        <v>24</v>
      </c>
      <c r="D67" s="73" t="s">
        <v>31</v>
      </c>
      <c r="E67" s="174" t="s">
        <v>88</v>
      </c>
      <c r="F67" s="74" t="s">
        <v>25</v>
      </c>
      <c r="G67" s="73" t="s">
        <v>29</v>
      </c>
      <c r="H67" s="66" t="s">
        <v>122</v>
      </c>
      <c r="I67" s="75"/>
      <c r="J67" s="95" t="str">
        <f t="shared" si="11"/>
        <v>BIOFISICA Prof.ssa NICOLAI</v>
      </c>
      <c r="K67" s="93">
        <f t="shared" si="12"/>
        <v>8</v>
      </c>
      <c r="L67" s="94">
        <f t="shared" si="13"/>
        <v>20</v>
      </c>
      <c r="M67" s="69" t="str">
        <f t="shared" si="14"/>
        <v xml:space="preserve"> </v>
      </c>
      <c r="N67" s="95" t="str">
        <f t="shared" si="15"/>
        <v>INFERMIERISTICA CLIN Dott.BIANCHI C</v>
      </c>
      <c r="O67" s="93">
        <f t="shared" si="16"/>
        <v>3</v>
      </c>
      <c r="P67" s="96">
        <f t="shared" si="17"/>
        <v>30</v>
      </c>
      <c r="Q67" s="69" t="str">
        <f t="shared" si="18"/>
        <v xml:space="preserve"> </v>
      </c>
    </row>
    <row r="68" spans="1:17" ht="69" customHeight="1">
      <c r="A68" s="71" t="s">
        <v>14</v>
      </c>
      <c r="B68" s="71"/>
      <c r="C68" s="73" t="s">
        <v>24</v>
      </c>
      <c r="D68" s="546"/>
      <c r="E68" s="66" t="s">
        <v>26</v>
      </c>
      <c r="F68" s="197" t="s">
        <v>27</v>
      </c>
      <c r="G68" s="73" t="s">
        <v>29</v>
      </c>
      <c r="H68" s="73" t="s">
        <v>28</v>
      </c>
      <c r="I68" s="75"/>
      <c r="J68" s="95" t="str">
        <f t="shared" si="11"/>
        <v>BIOLOGIA APPLICATA Dott.ssa Bellizia</v>
      </c>
      <c r="K68" s="93">
        <f t="shared" si="12"/>
        <v>3</v>
      </c>
      <c r="L68" s="94">
        <f t="shared" si="13"/>
        <v>20</v>
      </c>
      <c r="M68" s="69" t="str">
        <f t="shared" si="14"/>
        <v xml:space="preserve"> </v>
      </c>
      <c r="N68" s="95" t="str">
        <f t="shared" si="15"/>
        <v>ORGANIZZAZIONE PROF Dott.ssa Bianchi L</v>
      </c>
      <c r="O68" s="93">
        <f t="shared" si="16"/>
        <v>6</v>
      </c>
      <c r="P68" s="96">
        <f t="shared" si="17"/>
        <v>30</v>
      </c>
      <c r="Q68" s="69" t="str">
        <f t="shared" si="18"/>
        <v xml:space="preserve"> </v>
      </c>
    </row>
    <row r="69" spans="1:17" ht="69" customHeight="1">
      <c r="A69" s="71" t="s">
        <v>16</v>
      </c>
      <c r="B69" s="566"/>
      <c r="C69" s="546"/>
      <c r="D69" s="546"/>
      <c r="E69" s="66" t="s">
        <v>26</v>
      </c>
      <c r="F69" s="197" t="s">
        <v>27</v>
      </c>
      <c r="G69" s="66" t="s">
        <v>26</v>
      </c>
      <c r="H69" s="73" t="s">
        <v>28</v>
      </c>
      <c r="I69" s="58"/>
      <c r="J69" s="95" t="str">
        <f t="shared" si="11"/>
        <v>ANATOMIA UMANA Dott. Mastracchio</v>
      </c>
      <c r="K69" s="93">
        <f t="shared" si="12"/>
        <v>0</v>
      </c>
      <c r="L69" s="94">
        <f t="shared" si="13"/>
        <v>30</v>
      </c>
      <c r="M69" s="69" t="str">
        <f t="shared" si="14"/>
        <v xml:space="preserve"> </v>
      </c>
      <c r="N69" s="95" t="str">
        <f t="shared" si="15"/>
        <v>INGLESE  Dott.ssa</v>
      </c>
      <c r="O69" s="93">
        <f t="shared" si="16"/>
        <v>0</v>
      </c>
      <c r="P69" s="96">
        <f t="shared" si="17"/>
        <v>40</v>
      </c>
      <c r="Q69" s="69" t="str">
        <f t="shared" si="18"/>
        <v xml:space="preserve"> </v>
      </c>
    </row>
    <row r="70" spans="1:17" ht="69" customHeight="1">
      <c r="A70" s="71" t="s">
        <v>17</v>
      </c>
      <c r="B70" s="566"/>
      <c r="C70" s="546"/>
      <c r="D70" s="546"/>
      <c r="E70" s="66" t="s">
        <v>26</v>
      </c>
      <c r="F70" s="197" t="s">
        <v>27</v>
      </c>
      <c r="G70" s="66" t="s">
        <v>26</v>
      </c>
      <c r="H70" s="73" t="s">
        <v>28</v>
      </c>
      <c r="I70" s="58"/>
      <c r="J70" s="95" t="str">
        <f t="shared" si="11"/>
        <v>FISIOLOGIA Dott.ssa Frongillo</v>
      </c>
      <c r="K70" s="93">
        <f t="shared" si="12"/>
        <v>0</v>
      </c>
      <c r="L70" s="94">
        <f t="shared" si="13"/>
        <v>20</v>
      </c>
      <c r="M70" s="69" t="str">
        <f t="shared" si="14"/>
        <v xml:space="preserve"> </v>
      </c>
      <c r="N70" s="95" t="str">
        <f t="shared" si="15"/>
        <v>SEMINARIO VACCINAZIONI-MMC/LAVAGGIO MANI DISINFETTANTI</v>
      </c>
      <c r="O70" s="93">
        <f t="shared" si="16"/>
        <v>3</v>
      </c>
      <c r="P70" s="96">
        <f t="shared" si="17"/>
        <v>12</v>
      </c>
      <c r="Q70" s="69" t="str">
        <f t="shared" si="18"/>
        <v xml:space="preserve"> </v>
      </c>
    </row>
    <row r="71" spans="1:17" ht="69" customHeight="1">
      <c r="A71" s="77"/>
      <c r="B71" s="565"/>
      <c r="C71" s="22" t="s">
        <v>119</v>
      </c>
      <c r="D71" s="22" t="s">
        <v>119</v>
      </c>
      <c r="E71" s="135"/>
      <c r="F71" s="22" t="s">
        <v>119</v>
      </c>
      <c r="G71" s="22" t="s">
        <v>119</v>
      </c>
      <c r="H71" s="73" t="s">
        <v>28</v>
      </c>
      <c r="I71" s="58"/>
      <c r="J71" s="95" t="str">
        <f t="shared" si="11"/>
        <v>ISTOLOGIA Dott. MASTRACCHIO</v>
      </c>
      <c r="K71" s="93">
        <f t="shared" si="12"/>
        <v>6</v>
      </c>
      <c r="L71" s="94">
        <f t="shared" si="13"/>
        <v>15</v>
      </c>
      <c r="M71" s="69" t="str">
        <f t="shared" si="14"/>
        <v xml:space="preserve"> </v>
      </c>
      <c r="N71" s="95">
        <f t="shared" si="15"/>
        <v>0</v>
      </c>
      <c r="O71" s="93">
        <f t="shared" si="16"/>
        <v>0</v>
      </c>
      <c r="P71" s="96">
        <f t="shared" si="17"/>
        <v>3</v>
      </c>
      <c r="Q71" s="69" t="str">
        <f t="shared" si="18"/>
        <v xml:space="preserve"> </v>
      </c>
    </row>
    <row r="72" spans="1:17" ht="69" customHeight="1">
      <c r="A72" s="71" t="s">
        <v>18</v>
      </c>
      <c r="B72" s="71"/>
      <c r="C72" s="72" t="s">
        <v>123</v>
      </c>
      <c r="D72" s="66" t="s">
        <v>23</v>
      </c>
      <c r="E72" s="554"/>
      <c r="F72" s="195" t="s">
        <v>22</v>
      </c>
      <c r="G72" s="72" t="s">
        <v>124</v>
      </c>
      <c r="H72" s="22"/>
      <c r="I72" s="58"/>
      <c r="J72" s="95" t="str">
        <f t="shared" si="11"/>
        <v>STORIA DELLA MEDICINA - Dott.ssa Tufi</v>
      </c>
      <c r="K72" s="93">
        <f t="shared" si="12"/>
        <v>0</v>
      </c>
      <c r="L72" s="94">
        <f t="shared" si="13"/>
        <v>15</v>
      </c>
      <c r="M72" s="69" t="str">
        <f t="shared" si="14"/>
        <v xml:space="preserve"> </v>
      </c>
      <c r="N72" s="95">
        <f t="shared" si="15"/>
        <v>0</v>
      </c>
      <c r="O72" s="93">
        <f t="shared" si="16"/>
        <v>0</v>
      </c>
      <c r="P72" s="96">
        <f t="shared" si="17"/>
        <v>0</v>
      </c>
      <c r="Q72" s="69" t="str">
        <f t="shared" si="18"/>
        <v>FINITO</v>
      </c>
    </row>
    <row r="73" spans="1:17" ht="69" customHeight="1">
      <c r="A73" s="71" t="s">
        <v>19</v>
      </c>
      <c r="B73" s="71"/>
      <c r="C73" s="72" t="s">
        <v>123</v>
      </c>
      <c r="D73" s="66" t="s">
        <v>23</v>
      </c>
      <c r="E73" s="135"/>
      <c r="F73" s="195" t="s">
        <v>22</v>
      </c>
      <c r="G73" s="72" t="s">
        <v>124</v>
      </c>
      <c r="H73" s="22"/>
      <c r="I73" s="58"/>
      <c r="J73" s="95" t="str">
        <f t="shared" si="11"/>
        <v>DEMOETNO ANTROPOLOGIA Dott DI MAURO</v>
      </c>
      <c r="K73" s="93">
        <f t="shared" si="12"/>
        <v>3</v>
      </c>
      <c r="L73" s="94">
        <f t="shared" si="13"/>
        <v>20</v>
      </c>
      <c r="M73" s="69" t="str">
        <f t="shared" si="14"/>
        <v xml:space="preserve"> </v>
      </c>
      <c r="N73" s="95">
        <f t="shared" si="15"/>
        <v>0</v>
      </c>
      <c r="O73" s="93">
        <f t="shared" si="16"/>
        <v>0</v>
      </c>
      <c r="P73" s="96">
        <f t="shared" si="17"/>
        <v>0</v>
      </c>
      <c r="Q73" s="69" t="str">
        <f t="shared" si="18"/>
        <v>FINITO</v>
      </c>
    </row>
    <row r="74" spans="1:17" ht="69" customHeight="1">
      <c r="A74" s="71" t="s">
        <v>20</v>
      </c>
      <c r="B74" s="71"/>
      <c r="C74" s="72" t="s">
        <v>123</v>
      </c>
      <c r="D74" s="66" t="s">
        <v>23</v>
      </c>
      <c r="E74" s="135"/>
      <c r="F74" s="195" t="s">
        <v>22</v>
      </c>
      <c r="G74" s="72" t="s">
        <v>124</v>
      </c>
      <c r="H74" s="22"/>
      <c r="I74" s="58"/>
      <c r="J74" s="95" t="str">
        <f t="shared" si="11"/>
        <v>PEDAGOGIA dott.ssa Orlacchio</v>
      </c>
      <c r="K74" s="93">
        <f t="shared" si="12"/>
        <v>6</v>
      </c>
      <c r="L74" s="94">
        <f t="shared" si="13"/>
        <v>20</v>
      </c>
      <c r="M74" s="69" t="str">
        <f t="shared" si="14"/>
        <v xml:space="preserve"> </v>
      </c>
      <c r="N74" s="95">
        <f t="shared" si="15"/>
        <v>0</v>
      </c>
      <c r="O74" s="93">
        <f t="shared" si="16"/>
        <v>0</v>
      </c>
      <c r="P74" s="96">
        <f t="shared" si="17"/>
        <v>0</v>
      </c>
      <c r="Q74" s="69" t="str">
        <f t="shared" si="18"/>
        <v>FINITO</v>
      </c>
    </row>
    <row r="75" spans="1:17" ht="69" customHeight="1">
      <c r="A75" s="87"/>
      <c r="B75" s="146"/>
      <c r="C75" s="101"/>
      <c r="D75" s="22"/>
      <c r="F75" s="22"/>
      <c r="G75" s="22"/>
      <c r="H75" s="22"/>
      <c r="I75" s="58"/>
      <c r="J75" s="95" t="str">
        <f t="shared" si="11"/>
        <v>DIAGNOSTICA IMMAGINI Dott.TANGA</v>
      </c>
      <c r="K75" s="93">
        <f t="shared" si="12"/>
        <v>6</v>
      </c>
      <c r="L75" s="94">
        <f t="shared" si="13"/>
        <v>15</v>
      </c>
      <c r="M75" s="69" t="str">
        <f t="shared" si="14"/>
        <v xml:space="preserve"> </v>
      </c>
      <c r="N75" s="95">
        <f t="shared" si="15"/>
        <v>0</v>
      </c>
      <c r="O75" s="93">
        <f t="shared" si="16"/>
        <v>0</v>
      </c>
      <c r="P75" s="96">
        <f t="shared" si="17"/>
        <v>0</v>
      </c>
      <c r="Q75" s="69" t="str">
        <f t="shared" si="18"/>
        <v>FINITO</v>
      </c>
    </row>
    <row r="76" spans="1:17" ht="69" customHeight="1">
      <c r="A76" s="90"/>
      <c r="B76" s="564"/>
      <c r="C76" s="101"/>
      <c r="D76" s="22"/>
      <c r="F76" s="22"/>
      <c r="G76" s="22"/>
      <c r="H76" s="22"/>
      <c r="I76" s="58"/>
      <c r="J76" s="95" t="str">
        <f t="shared" si="11"/>
        <v>IGIENE GEN APPL Dott CORSI</v>
      </c>
      <c r="K76" s="93">
        <f t="shared" si="12"/>
        <v>0</v>
      </c>
      <c r="L76" s="94">
        <f t="shared" si="13"/>
        <v>15</v>
      </c>
      <c r="M76" s="69" t="str">
        <f t="shared" si="14"/>
        <v xml:space="preserve"> </v>
      </c>
      <c r="N76" s="95">
        <f t="shared" si="15"/>
        <v>0</v>
      </c>
      <c r="O76" s="93">
        <f t="shared" si="16"/>
        <v>0</v>
      </c>
      <c r="P76" s="96">
        <f t="shared" si="17"/>
        <v>0</v>
      </c>
      <c r="Q76" s="69" t="str">
        <f t="shared" si="18"/>
        <v>FINITO</v>
      </c>
    </row>
    <row r="77" spans="1:17" ht="69" customHeight="1">
      <c r="A77" s="40"/>
      <c r="B77" s="40"/>
      <c r="C77" s="101"/>
      <c r="D77" s="22"/>
      <c r="F77" s="22"/>
      <c r="G77" s="22"/>
      <c r="H77" s="22"/>
      <c r="I77" s="58"/>
      <c r="J77" s="95">
        <f t="shared" si="11"/>
        <v>0</v>
      </c>
      <c r="K77" s="93">
        <f t="shared" si="12"/>
        <v>0</v>
      </c>
      <c r="L77" s="94">
        <f t="shared" si="13"/>
        <v>0</v>
      </c>
      <c r="M77" s="69" t="str">
        <f t="shared" si="14"/>
        <v>FINITO</v>
      </c>
      <c r="N77" s="95">
        <f t="shared" si="15"/>
        <v>0</v>
      </c>
      <c r="O77" s="93">
        <f t="shared" si="16"/>
        <v>0</v>
      </c>
      <c r="P77" s="96">
        <f t="shared" si="17"/>
        <v>0</v>
      </c>
      <c r="Q77" s="69" t="str">
        <f t="shared" si="18"/>
        <v>FINITO</v>
      </c>
    </row>
    <row r="78" spans="1:17" ht="69" customHeight="1">
      <c r="A78" s="51"/>
      <c r="B78" s="563"/>
      <c r="C78" s="7" t="s">
        <v>1</v>
      </c>
      <c r="D78" s="7" t="s">
        <v>2</v>
      </c>
      <c r="E78" s="7" t="s">
        <v>3</v>
      </c>
      <c r="F78" s="7" t="s">
        <v>4</v>
      </c>
      <c r="G78" s="7" t="s">
        <v>5</v>
      </c>
      <c r="H78" s="7" t="s">
        <v>6</v>
      </c>
      <c r="I78" s="58"/>
      <c r="J78" s="92"/>
      <c r="K78" s="60"/>
      <c r="L78" s="92"/>
      <c r="M78" s="59"/>
      <c r="N78" s="99"/>
      <c r="O78" s="55"/>
      <c r="P78" s="56"/>
      <c r="Q78" s="57"/>
    </row>
    <row r="79" spans="1:17" ht="69" customHeight="1">
      <c r="A79" s="51"/>
      <c r="B79" s="563"/>
      <c r="C79" s="16">
        <v>44515</v>
      </c>
      <c r="D79" s="16">
        <v>44516</v>
      </c>
      <c r="E79" s="16">
        <v>44517</v>
      </c>
      <c r="F79" s="16">
        <v>44518</v>
      </c>
      <c r="G79" s="16">
        <v>44519</v>
      </c>
      <c r="H79" s="16">
        <v>44520</v>
      </c>
      <c r="I79" s="52"/>
      <c r="J79" s="53"/>
      <c r="K79" s="53"/>
      <c r="L79" s="53"/>
      <c r="M79" s="53"/>
      <c r="N79" s="62"/>
      <c r="O79" s="62"/>
      <c r="P79" s="63"/>
      <c r="Q79" s="64"/>
    </row>
    <row r="80" spans="1:17" ht="69" customHeight="1">
      <c r="A80" s="151"/>
      <c r="B80" s="151"/>
      <c r="C80" s="22" t="s">
        <v>119</v>
      </c>
      <c r="D80" s="22" t="s">
        <v>119</v>
      </c>
      <c r="E80" s="22" t="s">
        <v>119</v>
      </c>
      <c r="F80" s="22" t="s">
        <v>119</v>
      </c>
      <c r="G80" s="22" t="s">
        <v>119</v>
      </c>
      <c r="H80" s="22" t="s">
        <v>119</v>
      </c>
      <c r="I80" s="52"/>
      <c r="J80" s="53"/>
      <c r="K80" s="53"/>
      <c r="L80" s="53"/>
      <c r="M80" s="53"/>
      <c r="N80" s="62"/>
      <c r="O80" s="62"/>
      <c r="P80" s="62"/>
      <c r="Q80" s="62"/>
    </row>
    <row r="81" spans="1:17" ht="69" customHeight="1">
      <c r="A81" s="65" t="s">
        <v>21</v>
      </c>
      <c r="B81" s="567"/>
      <c r="C81" s="160"/>
      <c r="D81" s="139"/>
      <c r="E81" s="139"/>
      <c r="F81" s="139" t="s">
        <v>125</v>
      </c>
      <c r="G81" s="139"/>
      <c r="H81" s="22"/>
      <c r="I81" s="58"/>
      <c r="J81" s="95" t="str">
        <f>J64</f>
        <v>DECRETO 81 - SORVEGLIANZA SANITARIA</v>
      </c>
      <c r="K81" s="93">
        <f>COUNTIF(C$82:H$91,J81)+K64</f>
        <v>6</v>
      </c>
      <c r="L81" s="94">
        <f>L64</f>
        <v>16</v>
      </c>
      <c r="M81" s="78"/>
      <c r="N81" s="95" t="str">
        <f>N64</f>
        <v>SOCIOLOGIA GEN Dott.MARINI</v>
      </c>
      <c r="O81" s="93">
        <f>COUNTIF(C$82:H$91,N81)+O64</f>
        <v>12</v>
      </c>
      <c r="P81" s="96">
        <f>P64</f>
        <v>20</v>
      </c>
      <c r="Q81" s="69" t="str">
        <f>IF(O81=P81,"FINITO"," ")</f>
        <v xml:space="preserve"> </v>
      </c>
    </row>
    <row r="82" spans="1:17" ht="69" customHeight="1">
      <c r="A82" s="71" t="s">
        <v>10</v>
      </c>
      <c r="B82" s="71"/>
      <c r="C82" s="73" t="s">
        <v>24</v>
      </c>
      <c r="D82" s="73" t="s">
        <v>31</v>
      </c>
      <c r="E82" s="73" t="s">
        <v>28</v>
      </c>
      <c r="F82" s="74" t="s">
        <v>25</v>
      </c>
      <c r="G82" s="66" t="s">
        <v>26</v>
      </c>
      <c r="H82" s="66" t="s">
        <v>34</v>
      </c>
      <c r="I82" s="58"/>
      <c r="J82" s="95" t="str">
        <f aca="true" t="shared" si="19" ref="J82:J94">J65</f>
        <v>GENETICA Prof.ssa BONGIORNO</v>
      </c>
      <c r="K82" s="93">
        <f aca="true" t="shared" si="20" ref="K82:K94">COUNTIF(C$82:H$91,J82)+K65</f>
        <v>8</v>
      </c>
      <c r="L82" s="94">
        <f aca="true" t="shared" si="21" ref="L82:L94">L65</f>
        <v>20</v>
      </c>
      <c r="M82" s="78"/>
      <c r="N82" s="95" t="str">
        <f aca="true" t="shared" si="22" ref="N82:N94">N65</f>
        <v>PSICOLOGIA GEN Dott. BUONO</v>
      </c>
      <c r="O82" s="93">
        <f aca="true" t="shared" si="23" ref="O82:O94">COUNTIF(C$82:H$91,N82)+O65</f>
        <v>13</v>
      </c>
      <c r="P82" s="96">
        <f aca="true" t="shared" si="24" ref="P82:P94">P65</f>
        <v>25</v>
      </c>
      <c r="Q82" s="69" t="str">
        <f aca="true" t="shared" si="25" ref="Q82:Q94">IF(O82=P82,"FINITO"," ")</f>
        <v xml:space="preserve"> </v>
      </c>
    </row>
    <row r="83" spans="1:17" ht="69" customHeight="1">
      <c r="A83" s="71" t="s">
        <v>12</v>
      </c>
      <c r="B83" s="71"/>
      <c r="C83" s="73" t="s">
        <v>24</v>
      </c>
      <c r="D83" s="73" t="s">
        <v>31</v>
      </c>
      <c r="E83" s="73" t="s">
        <v>28</v>
      </c>
      <c r="F83" s="74" t="s">
        <v>25</v>
      </c>
      <c r="G83" s="66" t="s">
        <v>26</v>
      </c>
      <c r="H83" s="66" t="s">
        <v>34</v>
      </c>
      <c r="I83" s="58"/>
      <c r="J83" s="95" t="str">
        <f t="shared" si="19"/>
        <v>BIOCHIMICA Prof.ssa BONGIORNO</v>
      </c>
      <c r="K83" s="93">
        <f t="shared" si="20"/>
        <v>8</v>
      </c>
      <c r="L83" s="94">
        <f t="shared" si="21"/>
        <v>20</v>
      </c>
      <c r="M83" s="78"/>
      <c r="N83" s="95" t="str">
        <f t="shared" si="22"/>
        <v>INFERMIERISTICA GEN Dott.ssa Mallia</v>
      </c>
      <c r="O83" s="93">
        <f t="shared" si="23"/>
        <v>12</v>
      </c>
      <c r="P83" s="96">
        <f t="shared" si="24"/>
        <v>25</v>
      </c>
      <c r="Q83" s="69" t="str">
        <f t="shared" si="25"/>
        <v xml:space="preserve"> </v>
      </c>
    </row>
    <row r="84" spans="1:17" ht="69" customHeight="1">
      <c r="A84" s="71" t="s">
        <v>13</v>
      </c>
      <c r="B84" s="71"/>
      <c r="C84" s="73" t="s">
        <v>24</v>
      </c>
      <c r="D84" s="73" t="s">
        <v>31</v>
      </c>
      <c r="E84" s="73" t="s">
        <v>28</v>
      </c>
      <c r="F84" s="74" t="s">
        <v>25</v>
      </c>
      <c r="G84" s="66" t="s">
        <v>26</v>
      </c>
      <c r="H84" s="66" t="s">
        <v>34</v>
      </c>
      <c r="I84" s="58"/>
      <c r="J84" s="95" t="str">
        <f t="shared" si="19"/>
        <v>BIOFISICA Prof.ssa NICOLAI</v>
      </c>
      <c r="K84" s="93">
        <f t="shared" si="20"/>
        <v>8</v>
      </c>
      <c r="L84" s="94">
        <f t="shared" si="21"/>
        <v>20</v>
      </c>
      <c r="M84" s="78"/>
      <c r="N84" s="95" t="str">
        <f t="shared" si="22"/>
        <v>INFERMIERISTICA CLIN Dott.BIANCHI C</v>
      </c>
      <c r="O84" s="93">
        <f t="shared" si="23"/>
        <v>6</v>
      </c>
      <c r="P84" s="96">
        <f t="shared" si="24"/>
        <v>30</v>
      </c>
      <c r="Q84" s="69" t="str">
        <f t="shared" si="25"/>
        <v xml:space="preserve"> </v>
      </c>
    </row>
    <row r="85" spans="1:17" ht="69" customHeight="1">
      <c r="A85" s="71" t="s">
        <v>14</v>
      </c>
      <c r="B85" s="71"/>
      <c r="C85" s="73" t="s">
        <v>24</v>
      </c>
      <c r="D85" s="66" t="s">
        <v>35</v>
      </c>
      <c r="E85" s="172" t="s">
        <v>28</v>
      </c>
      <c r="F85" s="72" t="s">
        <v>27</v>
      </c>
      <c r="G85" s="66"/>
      <c r="H85" s="66" t="s">
        <v>122</v>
      </c>
      <c r="I85" s="75"/>
      <c r="J85" s="95" t="str">
        <f t="shared" si="19"/>
        <v>BIOLOGIA APPLICATA Dott.ssa Bellizia</v>
      </c>
      <c r="K85" s="93">
        <f t="shared" si="20"/>
        <v>6</v>
      </c>
      <c r="L85" s="94">
        <f t="shared" si="21"/>
        <v>20</v>
      </c>
      <c r="M85" s="78"/>
      <c r="N85" s="95" t="str">
        <f t="shared" si="22"/>
        <v>ORGANIZZAZIONE PROF Dott.ssa Bianchi L</v>
      </c>
      <c r="O85" s="93">
        <f t="shared" si="23"/>
        <v>9</v>
      </c>
      <c r="P85" s="96">
        <f t="shared" si="24"/>
        <v>30</v>
      </c>
      <c r="Q85" s="69" t="str">
        <f t="shared" si="25"/>
        <v xml:space="preserve"> </v>
      </c>
    </row>
    <row r="86" spans="1:17" ht="69" customHeight="1">
      <c r="A86" s="71" t="s">
        <v>16</v>
      </c>
      <c r="B86" s="71"/>
      <c r="C86" s="66" t="s">
        <v>35</v>
      </c>
      <c r="D86" s="167" t="s">
        <v>35</v>
      </c>
      <c r="E86" s="559" t="s">
        <v>189</v>
      </c>
      <c r="F86" s="197" t="s">
        <v>27</v>
      </c>
      <c r="G86" s="588" t="s">
        <v>203</v>
      </c>
      <c r="H86" s="66" t="s">
        <v>122</v>
      </c>
      <c r="I86" s="75"/>
      <c r="J86" s="95" t="str">
        <f t="shared" si="19"/>
        <v>ANATOMIA UMANA Dott. Mastracchio</v>
      </c>
      <c r="K86" s="93">
        <f t="shared" si="20"/>
        <v>0</v>
      </c>
      <c r="L86" s="94">
        <f t="shared" si="21"/>
        <v>30</v>
      </c>
      <c r="M86" s="78"/>
      <c r="N86" s="95" t="str">
        <f t="shared" si="22"/>
        <v>INGLESE  Dott.ssa</v>
      </c>
      <c r="O86" s="93">
        <f t="shared" si="23"/>
        <v>0</v>
      </c>
      <c r="P86" s="96">
        <f t="shared" si="24"/>
        <v>40</v>
      </c>
      <c r="Q86" s="69" t="str">
        <f t="shared" si="25"/>
        <v xml:space="preserve"> </v>
      </c>
    </row>
    <row r="87" spans="1:17" ht="69" customHeight="1">
      <c r="A87" s="71" t="s">
        <v>17</v>
      </c>
      <c r="B87" s="71"/>
      <c r="C87" s="66" t="s">
        <v>35</v>
      </c>
      <c r="D87" s="167" t="s">
        <v>35</v>
      </c>
      <c r="E87" s="559" t="s">
        <v>189</v>
      </c>
      <c r="F87" s="197" t="s">
        <v>27</v>
      </c>
      <c r="G87" s="179" t="s">
        <v>124</v>
      </c>
      <c r="H87" s="174" t="s">
        <v>122</v>
      </c>
      <c r="I87" s="58"/>
      <c r="J87" s="95" t="str">
        <f t="shared" si="19"/>
        <v>FISIOLOGIA Dott.ssa Frongillo</v>
      </c>
      <c r="K87" s="93">
        <f t="shared" si="20"/>
        <v>0</v>
      </c>
      <c r="L87" s="94">
        <f t="shared" si="21"/>
        <v>20</v>
      </c>
      <c r="M87" s="78"/>
      <c r="N87" s="95" t="str">
        <f t="shared" si="22"/>
        <v>SEMINARIO VACCINAZIONI-MMC/LAVAGGIO MANI DISINFETTANTI</v>
      </c>
      <c r="O87" s="93">
        <f t="shared" si="23"/>
        <v>3</v>
      </c>
      <c r="P87" s="96">
        <f t="shared" si="24"/>
        <v>12</v>
      </c>
      <c r="Q87" s="69" t="str">
        <f t="shared" si="25"/>
        <v xml:space="preserve"> </v>
      </c>
    </row>
    <row r="88" spans="1:17" ht="69" customHeight="1">
      <c r="A88" s="77"/>
      <c r="B88" s="565"/>
      <c r="C88" s="22" t="s">
        <v>119</v>
      </c>
      <c r="D88" s="22" t="s">
        <v>119</v>
      </c>
      <c r="E88" s="135"/>
      <c r="F88" s="22" t="s">
        <v>196</v>
      </c>
      <c r="G88" s="179" t="s">
        <v>124</v>
      </c>
      <c r="H88" s="145"/>
      <c r="I88" s="177"/>
      <c r="J88" s="95" t="str">
        <f t="shared" si="19"/>
        <v>ISTOLOGIA Dott. MASTRACCHIO</v>
      </c>
      <c r="K88" s="93">
        <f t="shared" si="20"/>
        <v>9</v>
      </c>
      <c r="L88" s="94">
        <f t="shared" si="21"/>
        <v>15</v>
      </c>
      <c r="M88" s="78"/>
      <c r="N88" s="95">
        <f t="shared" si="22"/>
        <v>0</v>
      </c>
      <c r="O88" s="93">
        <f t="shared" si="23"/>
        <v>0</v>
      </c>
      <c r="P88" s="96">
        <f t="shared" si="24"/>
        <v>3</v>
      </c>
      <c r="Q88" s="69" t="str">
        <f t="shared" si="25"/>
        <v xml:space="preserve"> </v>
      </c>
    </row>
    <row r="89" spans="1:17" ht="69" customHeight="1">
      <c r="A89" s="71" t="s">
        <v>18</v>
      </c>
      <c r="B89" s="71"/>
      <c r="C89" s="72" t="s">
        <v>123</v>
      </c>
      <c r="D89" s="66" t="s">
        <v>23</v>
      </c>
      <c r="E89" s="22"/>
      <c r="F89" s="195" t="s">
        <v>22</v>
      </c>
      <c r="G89" s="72" t="s">
        <v>124</v>
      </c>
      <c r="H89" s="145"/>
      <c r="I89" s="177"/>
      <c r="J89" s="95" t="str">
        <f t="shared" si="19"/>
        <v>STORIA DELLA MEDICINA - Dott.ssa Tufi</v>
      </c>
      <c r="K89" s="93">
        <f t="shared" si="20"/>
        <v>5</v>
      </c>
      <c r="L89" s="94">
        <f t="shared" si="21"/>
        <v>15</v>
      </c>
      <c r="M89" s="78"/>
      <c r="N89" s="95">
        <f t="shared" si="22"/>
        <v>0</v>
      </c>
      <c r="O89" s="93">
        <f t="shared" si="23"/>
        <v>0</v>
      </c>
      <c r="P89" s="96">
        <f t="shared" si="24"/>
        <v>0</v>
      </c>
      <c r="Q89" s="69" t="str">
        <f t="shared" si="25"/>
        <v>FINITO</v>
      </c>
    </row>
    <row r="90" spans="1:17" ht="69" customHeight="1">
      <c r="A90" s="71" t="s">
        <v>19</v>
      </c>
      <c r="B90" s="71"/>
      <c r="C90" s="72" t="s">
        <v>123</v>
      </c>
      <c r="D90" s="66" t="s">
        <v>23</v>
      </c>
      <c r="E90" s="22"/>
      <c r="F90" s="195" t="s">
        <v>22</v>
      </c>
      <c r="G90" s="145"/>
      <c r="H90" s="145"/>
      <c r="I90" s="177"/>
      <c r="J90" s="95" t="str">
        <f t="shared" si="19"/>
        <v>DEMOETNO ANTROPOLOGIA Dott DI MAURO</v>
      </c>
      <c r="K90" s="93">
        <f t="shared" si="20"/>
        <v>6</v>
      </c>
      <c r="L90" s="94">
        <f t="shared" si="21"/>
        <v>20</v>
      </c>
      <c r="M90" s="78"/>
      <c r="N90" s="95">
        <f t="shared" si="22"/>
        <v>0</v>
      </c>
      <c r="O90" s="93">
        <f t="shared" si="23"/>
        <v>0</v>
      </c>
      <c r="P90" s="96">
        <f t="shared" si="24"/>
        <v>0</v>
      </c>
      <c r="Q90" s="69" t="str">
        <f t="shared" si="25"/>
        <v>FINITO</v>
      </c>
    </row>
    <row r="91" spans="1:17" ht="69" customHeight="1">
      <c r="A91" s="71" t="s">
        <v>20</v>
      </c>
      <c r="B91" s="71"/>
      <c r="C91" s="72" t="s">
        <v>123</v>
      </c>
      <c r="D91" s="66" t="s">
        <v>23</v>
      </c>
      <c r="E91" s="22"/>
      <c r="F91" s="195" t="s">
        <v>22</v>
      </c>
      <c r="G91" s="145"/>
      <c r="H91" s="145"/>
      <c r="I91" s="58"/>
      <c r="J91" s="95" t="str">
        <f t="shared" si="19"/>
        <v>PEDAGOGIA dott.ssa Orlacchio</v>
      </c>
      <c r="K91" s="93">
        <f t="shared" si="20"/>
        <v>9</v>
      </c>
      <c r="L91" s="94">
        <f t="shared" si="21"/>
        <v>20</v>
      </c>
      <c r="M91" s="78"/>
      <c r="N91" s="95">
        <f t="shared" si="22"/>
        <v>0</v>
      </c>
      <c r="O91" s="93">
        <f t="shared" si="23"/>
        <v>0</v>
      </c>
      <c r="P91" s="96">
        <f t="shared" si="24"/>
        <v>0</v>
      </c>
      <c r="Q91" s="69" t="str">
        <f t="shared" si="25"/>
        <v>FINITO</v>
      </c>
    </row>
    <row r="92" spans="1:17" ht="69" customHeight="1">
      <c r="A92" s="87"/>
      <c r="B92" s="568"/>
      <c r="C92" s="160"/>
      <c r="D92" s="22"/>
      <c r="E92" s="22"/>
      <c r="F92" s="22" t="s">
        <v>197</v>
      </c>
      <c r="G92" s="22"/>
      <c r="H92" s="145"/>
      <c r="I92" s="58"/>
      <c r="J92" s="95" t="str">
        <f t="shared" si="19"/>
        <v>DIAGNOSTICA IMMAGINI Dott.TANGA</v>
      </c>
      <c r="K92" s="93">
        <f t="shared" si="20"/>
        <v>6</v>
      </c>
      <c r="L92" s="94">
        <f t="shared" si="21"/>
        <v>15</v>
      </c>
      <c r="M92" s="78"/>
      <c r="N92" s="95">
        <f t="shared" si="22"/>
        <v>0</v>
      </c>
      <c r="O92" s="93">
        <f t="shared" si="23"/>
        <v>0</v>
      </c>
      <c r="P92" s="96">
        <f t="shared" si="24"/>
        <v>0</v>
      </c>
      <c r="Q92" s="69" t="str">
        <f t="shared" si="25"/>
        <v>FINITO</v>
      </c>
    </row>
    <row r="93" spans="1:17" ht="69" customHeight="1">
      <c r="A93" s="90"/>
      <c r="B93" s="569"/>
      <c r="C93" s="160"/>
      <c r="D93" s="22"/>
      <c r="E93" s="22"/>
      <c r="F93" s="22"/>
      <c r="G93" s="22"/>
      <c r="H93" s="145"/>
      <c r="I93" s="58"/>
      <c r="J93" s="95" t="str">
        <f t="shared" si="19"/>
        <v>IGIENE GEN APPL Dott CORSI</v>
      </c>
      <c r="K93" s="93">
        <f t="shared" si="20"/>
        <v>0</v>
      </c>
      <c r="L93" s="94">
        <f t="shared" si="21"/>
        <v>15</v>
      </c>
      <c r="M93" s="78"/>
      <c r="N93" s="95">
        <f t="shared" si="22"/>
        <v>0</v>
      </c>
      <c r="O93" s="93">
        <f t="shared" si="23"/>
        <v>0</v>
      </c>
      <c r="P93" s="96">
        <f t="shared" si="24"/>
        <v>0</v>
      </c>
      <c r="Q93" s="69" t="str">
        <f t="shared" si="25"/>
        <v>FINITO</v>
      </c>
    </row>
    <row r="94" spans="1:17" ht="69" customHeight="1">
      <c r="A94" s="40"/>
      <c r="B94" s="570"/>
      <c r="C94" s="160"/>
      <c r="D94" s="22"/>
      <c r="E94" s="22"/>
      <c r="F94" s="22"/>
      <c r="G94" s="22"/>
      <c r="H94" s="22"/>
      <c r="I94" s="58"/>
      <c r="J94" s="95">
        <f t="shared" si="19"/>
        <v>0</v>
      </c>
      <c r="K94" s="93">
        <f t="shared" si="20"/>
        <v>0</v>
      </c>
      <c r="L94" s="94">
        <f t="shared" si="21"/>
        <v>0</v>
      </c>
      <c r="M94" s="78"/>
      <c r="N94" s="95">
        <f t="shared" si="22"/>
        <v>0</v>
      </c>
      <c r="O94" s="93">
        <f t="shared" si="23"/>
        <v>0</v>
      </c>
      <c r="P94" s="96">
        <f t="shared" si="24"/>
        <v>0</v>
      </c>
      <c r="Q94" s="69" t="str">
        <f t="shared" si="25"/>
        <v>FINITO</v>
      </c>
    </row>
    <row r="95" spans="1:17" ht="69" customHeight="1">
      <c r="A95" s="51"/>
      <c r="B95" s="563"/>
      <c r="C95" s="7" t="s">
        <v>1</v>
      </c>
      <c r="D95" s="7" t="s">
        <v>2</v>
      </c>
      <c r="E95" s="7" t="s">
        <v>3</v>
      </c>
      <c r="F95" s="7" t="s">
        <v>4</v>
      </c>
      <c r="G95" s="7" t="s">
        <v>5</v>
      </c>
      <c r="H95" s="7" t="s">
        <v>6</v>
      </c>
      <c r="I95" s="58"/>
      <c r="J95" s="92"/>
      <c r="K95" s="60"/>
      <c r="L95" s="92"/>
      <c r="M95" s="59"/>
      <c r="N95" s="99"/>
      <c r="O95" s="55"/>
      <c r="P95" s="56"/>
      <c r="Q95" s="57"/>
    </row>
    <row r="96" spans="1:17" ht="69" customHeight="1">
      <c r="A96" s="22"/>
      <c r="B96" s="22"/>
      <c r="C96" s="16">
        <v>44522</v>
      </c>
      <c r="D96" s="16">
        <v>44523</v>
      </c>
      <c r="E96" s="16">
        <v>44524</v>
      </c>
      <c r="F96" s="16">
        <v>44525</v>
      </c>
      <c r="G96" s="16">
        <v>44526</v>
      </c>
      <c r="H96" s="16">
        <v>44527</v>
      </c>
      <c r="I96" s="58"/>
      <c r="J96" s="92"/>
      <c r="K96" s="60"/>
      <c r="L96" s="92"/>
      <c r="M96" s="59"/>
      <c r="N96" s="61"/>
      <c r="O96" s="62"/>
      <c r="P96" s="63"/>
      <c r="Q96" s="64"/>
    </row>
    <row r="97" spans="1:17" ht="69" customHeight="1">
      <c r="A97" s="151"/>
      <c r="B97" s="151"/>
      <c r="C97" s="22" t="s">
        <v>119</v>
      </c>
      <c r="D97" s="22" t="s">
        <v>119</v>
      </c>
      <c r="E97" s="22" t="s">
        <v>119</v>
      </c>
      <c r="F97" s="22" t="s">
        <v>119</v>
      </c>
      <c r="G97" s="22" t="s">
        <v>119</v>
      </c>
      <c r="H97" s="22" t="s">
        <v>119</v>
      </c>
      <c r="I97" s="58"/>
      <c r="J97" s="92"/>
      <c r="K97" s="60"/>
      <c r="L97" s="92"/>
      <c r="M97" s="59"/>
      <c r="N97" s="61"/>
      <c r="O97" s="62"/>
      <c r="P97" s="62"/>
      <c r="Q97" s="62"/>
    </row>
    <row r="98" spans="1:17" ht="69" customHeight="1">
      <c r="A98" s="65" t="s">
        <v>21</v>
      </c>
      <c r="B98" s="65"/>
      <c r="C98" s="139"/>
      <c r="D98" s="139"/>
      <c r="E98" s="139"/>
      <c r="F98" s="139" t="s">
        <v>125</v>
      </c>
      <c r="G98" s="139"/>
      <c r="H98" s="22"/>
      <c r="I98" s="58"/>
      <c r="J98" s="95" t="str">
        <f>J81</f>
        <v>DECRETO 81 - SORVEGLIANZA SANITARIA</v>
      </c>
      <c r="K98" s="93">
        <f>COUNTIF(C$99:H$108,J98)+K81</f>
        <v>9</v>
      </c>
      <c r="L98" s="94">
        <f>L81</f>
        <v>16</v>
      </c>
      <c r="M98" s="69" t="str">
        <f>IF(K98=L98,"FINITO"," ")</f>
        <v xml:space="preserve"> </v>
      </c>
      <c r="N98" s="95" t="str">
        <f>N81</f>
        <v>SOCIOLOGIA GEN Dott.MARINI</v>
      </c>
      <c r="O98" s="93">
        <f>COUNTIF(C$99:H$108,N98)+O81</f>
        <v>15</v>
      </c>
      <c r="P98" s="96">
        <f>P81</f>
        <v>20</v>
      </c>
      <c r="Q98" s="69" t="str">
        <f>IF(O98=P98,"FINITO"," ")</f>
        <v xml:space="preserve"> </v>
      </c>
    </row>
    <row r="99" spans="1:17" ht="69" customHeight="1">
      <c r="A99" s="71" t="s">
        <v>10</v>
      </c>
      <c r="B99" s="71"/>
      <c r="C99" s="73" t="s">
        <v>24</v>
      </c>
      <c r="D99" s="73" t="s">
        <v>31</v>
      </c>
      <c r="E99" s="66" t="s">
        <v>88</v>
      </c>
      <c r="F99" s="74" t="s">
        <v>25</v>
      </c>
      <c r="G99" s="73" t="s">
        <v>29</v>
      </c>
      <c r="H99" s="66" t="s">
        <v>122</v>
      </c>
      <c r="I99" s="58"/>
      <c r="J99" s="95" t="str">
        <f aca="true" t="shared" si="26" ref="J99:J111">J82</f>
        <v>GENETICA Prof.ssa BONGIORNO</v>
      </c>
      <c r="K99" s="93">
        <f aca="true" t="shared" si="27" ref="K99:K111">COUNTIF(C$99:H$108,J99)+K82</f>
        <v>11</v>
      </c>
      <c r="L99" s="94">
        <f aca="true" t="shared" si="28" ref="L99:L111">L82</f>
        <v>20</v>
      </c>
      <c r="M99" s="69" t="str">
        <f aca="true" t="shared" si="29" ref="M99:M111">IF(K99=L99,"FINITO"," ")</f>
        <v xml:space="preserve"> </v>
      </c>
      <c r="N99" s="95" t="str">
        <f aca="true" t="shared" si="30" ref="N99:N111">N82</f>
        <v>PSICOLOGIA GEN Dott. BUONO</v>
      </c>
      <c r="O99" s="93">
        <f aca="true" t="shared" si="31" ref="O99:O111">COUNTIF(C$99:H$108,N99)+O82</f>
        <v>13</v>
      </c>
      <c r="P99" s="96">
        <f aca="true" t="shared" si="32" ref="P99:P111">P82</f>
        <v>25</v>
      </c>
      <c r="Q99" s="69" t="str">
        <f aca="true" t="shared" si="33" ref="Q99:Q111">IF(O99=P99,"FINITO"," ")</f>
        <v xml:space="preserve"> </v>
      </c>
    </row>
    <row r="100" spans="1:17" ht="69" customHeight="1">
      <c r="A100" s="71" t="s">
        <v>12</v>
      </c>
      <c r="B100" s="71"/>
      <c r="C100" s="73" t="s">
        <v>24</v>
      </c>
      <c r="D100" s="73" t="s">
        <v>31</v>
      </c>
      <c r="E100" s="66" t="s">
        <v>88</v>
      </c>
      <c r="F100" s="74" t="s">
        <v>32</v>
      </c>
      <c r="G100" s="73" t="s">
        <v>29</v>
      </c>
      <c r="H100" s="66" t="s">
        <v>122</v>
      </c>
      <c r="I100" s="58"/>
      <c r="J100" s="95" t="str">
        <f t="shared" si="26"/>
        <v>BIOCHIMICA Prof.ssa BONGIORNO</v>
      </c>
      <c r="K100" s="93">
        <f t="shared" si="27"/>
        <v>8</v>
      </c>
      <c r="L100" s="94">
        <f t="shared" si="28"/>
        <v>20</v>
      </c>
      <c r="M100" s="69" t="str">
        <f t="shared" si="29"/>
        <v xml:space="preserve"> </v>
      </c>
      <c r="N100" s="95" t="str">
        <f t="shared" si="30"/>
        <v>INFERMIERISTICA GEN Dott.ssa Mallia</v>
      </c>
      <c r="O100" s="93">
        <f t="shared" si="31"/>
        <v>14</v>
      </c>
      <c r="P100" s="96">
        <f t="shared" si="32"/>
        <v>25</v>
      </c>
      <c r="Q100" s="69" t="str">
        <f t="shared" si="33"/>
        <v xml:space="preserve"> </v>
      </c>
    </row>
    <row r="101" spans="1:17" ht="69" customHeight="1">
      <c r="A101" s="71" t="s">
        <v>13</v>
      </c>
      <c r="B101" s="71"/>
      <c r="C101" s="73" t="s">
        <v>24</v>
      </c>
      <c r="D101" s="73" t="s">
        <v>31</v>
      </c>
      <c r="E101" s="66" t="s">
        <v>88</v>
      </c>
      <c r="F101" s="168" t="s">
        <v>32</v>
      </c>
      <c r="G101" s="73" t="s">
        <v>29</v>
      </c>
      <c r="H101" s="66" t="s">
        <v>122</v>
      </c>
      <c r="I101" s="58"/>
      <c r="J101" s="95" t="str">
        <f t="shared" si="26"/>
        <v>BIOFISICA Prof.ssa NICOLAI</v>
      </c>
      <c r="K101" s="93">
        <f t="shared" si="27"/>
        <v>12</v>
      </c>
      <c r="L101" s="94">
        <f t="shared" si="28"/>
        <v>20</v>
      </c>
      <c r="M101" s="69" t="str">
        <f t="shared" si="29"/>
        <v xml:space="preserve"> </v>
      </c>
      <c r="N101" s="95" t="str">
        <f t="shared" si="30"/>
        <v>INFERMIERISTICA CLIN Dott.BIANCHI C</v>
      </c>
      <c r="O101" s="93">
        <f t="shared" si="31"/>
        <v>12</v>
      </c>
      <c r="P101" s="96">
        <f t="shared" si="32"/>
        <v>30</v>
      </c>
      <c r="Q101" s="69" t="str">
        <f t="shared" si="33"/>
        <v xml:space="preserve"> </v>
      </c>
    </row>
    <row r="102" spans="1:17" ht="69" customHeight="1">
      <c r="A102" s="71" t="s">
        <v>14</v>
      </c>
      <c r="B102" s="71"/>
      <c r="C102" s="74" t="s">
        <v>33</v>
      </c>
      <c r="D102" s="66" t="s">
        <v>35</v>
      </c>
      <c r="E102" s="187" t="s">
        <v>33</v>
      </c>
      <c r="F102" s="587" t="s">
        <v>205</v>
      </c>
      <c r="G102" s="171" t="s">
        <v>29</v>
      </c>
      <c r="H102" s="74" t="s">
        <v>33</v>
      </c>
      <c r="I102" s="58"/>
      <c r="J102" s="95" t="str">
        <f t="shared" si="26"/>
        <v>BIOLOGIA APPLICATA Dott.ssa Bellizia</v>
      </c>
      <c r="K102" s="93">
        <f t="shared" si="27"/>
        <v>9</v>
      </c>
      <c r="L102" s="94">
        <f t="shared" si="28"/>
        <v>20</v>
      </c>
      <c r="M102" s="69" t="str">
        <f t="shared" si="29"/>
        <v xml:space="preserve"> </v>
      </c>
      <c r="N102" s="95" t="str">
        <f t="shared" si="30"/>
        <v>ORGANIZZAZIONE PROF Dott.ssa Bianchi L</v>
      </c>
      <c r="O102" s="93">
        <f t="shared" si="31"/>
        <v>9</v>
      </c>
      <c r="P102" s="96">
        <f t="shared" si="32"/>
        <v>30</v>
      </c>
      <c r="Q102" s="69" t="str">
        <f t="shared" si="33"/>
        <v xml:space="preserve"> </v>
      </c>
    </row>
    <row r="103" spans="1:17" ht="69" customHeight="1">
      <c r="A103" s="71" t="s">
        <v>16</v>
      </c>
      <c r="B103" s="71"/>
      <c r="C103" s="74" t="s">
        <v>33</v>
      </c>
      <c r="D103" s="66" t="s">
        <v>35</v>
      </c>
      <c r="E103" s="187" t="s">
        <v>33</v>
      </c>
      <c r="F103" s="587" t="s">
        <v>205</v>
      </c>
      <c r="G103" s="592" t="s">
        <v>27</v>
      </c>
      <c r="H103" s="74" t="s">
        <v>33</v>
      </c>
      <c r="I103" s="100"/>
      <c r="J103" s="95" t="str">
        <f t="shared" si="26"/>
        <v>ANATOMIA UMANA Dott. Mastracchio</v>
      </c>
      <c r="K103" s="93">
        <f t="shared" si="27"/>
        <v>2</v>
      </c>
      <c r="L103" s="94">
        <f t="shared" si="28"/>
        <v>30</v>
      </c>
      <c r="M103" s="69" t="str">
        <f t="shared" si="29"/>
        <v xml:space="preserve"> </v>
      </c>
      <c r="N103" s="95" t="str">
        <f t="shared" si="30"/>
        <v>INGLESE  Dott.ssa</v>
      </c>
      <c r="O103" s="93">
        <f t="shared" si="31"/>
        <v>0</v>
      </c>
      <c r="P103" s="96">
        <f t="shared" si="32"/>
        <v>40</v>
      </c>
      <c r="Q103" s="69" t="str">
        <f t="shared" si="33"/>
        <v xml:space="preserve"> </v>
      </c>
    </row>
    <row r="104" spans="1:17" ht="69" customHeight="1">
      <c r="A104" s="71" t="s">
        <v>17</v>
      </c>
      <c r="B104" s="71"/>
      <c r="C104" s="533" t="s">
        <v>202</v>
      </c>
      <c r="D104" s="66" t="s">
        <v>35</v>
      </c>
      <c r="E104" s="187" t="s">
        <v>33</v>
      </c>
      <c r="F104" s="587" t="s">
        <v>205</v>
      </c>
      <c r="G104" s="592" t="s">
        <v>27</v>
      </c>
      <c r="H104" s="74" t="s">
        <v>33</v>
      </c>
      <c r="I104" s="75"/>
      <c r="J104" s="95" t="str">
        <f t="shared" si="26"/>
        <v>FISIOLOGIA Dott.ssa Frongillo</v>
      </c>
      <c r="K104" s="93">
        <f>COUNTIF(C$99:H$108,J104)+K87</f>
        <v>8</v>
      </c>
      <c r="L104" s="94">
        <f t="shared" si="28"/>
        <v>20</v>
      </c>
      <c r="M104" s="69" t="str">
        <f t="shared" si="29"/>
        <v xml:space="preserve"> </v>
      </c>
      <c r="N104" s="95" t="str">
        <f t="shared" si="30"/>
        <v>SEMINARIO VACCINAZIONI-MMC/LAVAGGIO MANI DISINFETTANTI</v>
      </c>
      <c r="O104" s="93">
        <f t="shared" si="31"/>
        <v>3</v>
      </c>
      <c r="P104" s="96">
        <f t="shared" si="32"/>
        <v>12</v>
      </c>
      <c r="Q104" s="69" t="str">
        <f t="shared" si="33"/>
        <v xml:space="preserve"> </v>
      </c>
    </row>
    <row r="105" spans="1:17" ht="69" customHeight="1">
      <c r="A105" s="77"/>
      <c r="B105" s="565"/>
      <c r="C105" s="22" t="s">
        <v>119</v>
      </c>
      <c r="D105" s="22" t="s">
        <v>119</v>
      </c>
      <c r="E105" s="22"/>
      <c r="F105" s="22" t="s">
        <v>119</v>
      </c>
      <c r="G105" s="158" t="s">
        <v>119</v>
      </c>
      <c r="H105" s="98"/>
      <c r="I105" s="58"/>
      <c r="J105" s="95" t="str">
        <f t="shared" si="26"/>
        <v>ISTOLOGIA Dott. MASTRACCHIO</v>
      </c>
      <c r="K105" s="93">
        <f>COUNTIF(C$99:H$108,J105)+K88+2</f>
        <v>12</v>
      </c>
      <c r="L105" s="94">
        <f t="shared" si="28"/>
        <v>15</v>
      </c>
      <c r="M105" s="69" t="str">
        <f t="shared" si="29"/>
        <v xml:space="preserve"> </v>
      </c>
      <c r="N105" s="95">
        <f t="shared" si="30"/>
        <v>0</v>
      </c>
      <c r="O105" s="93">
        <f t="shared" si="31"/>
        <v>0</v>
      </c>
      <c r="P105" s="96">
        <f t="shared" si="32"/>
        <v>3</v>
      </c>
      <c r="Q105" s="69" t="str">
        <f t="shared" si="33"/>
        <v xml:space="preserve"> </v>
      </c>
    </row>
    <row r="106" spans="1:17" ht="69" customHeight="1">
      <c r="A106" s="71" t="s">
        <v>18</v>
      </c>
      <c r="B106" s="71"/>
      <c r="C106" s="72" t="s">
        <v>123</v>
      </c>
      <c r="D106" s="66" t="s">
        <v>23</v>
      </c>
      <c r="E106" s="22"/>
      <c r="F106" s="558" t="s">
        <v>22</v>
      </c>
      <c r="G106" s="179" t="s">
        <v>123</v>
      </c>
      <c r="H106" s="595" t="s">
        <v>172</v>
      </c>
      <c r="I106" s="58"/>
      <c r="J106" s="95" t="str">
        <f t="shared" si="26"/>
        <v>STORIA DELLA MEDICINA - Dott.ssa Tufi</v>
      </c>
      <c r="K106" s="93">
        <f t="shared" si="27"/>
        <v>8</v>
      </c>
      <c r="L106" s="94">
        <f t="shared" si="28"/>
        <v>15</v>
      </c>
      <c r="M106" s="69" t="str">
        <f t="shared" si="29"/>
        <v xml:space="preserve"> </v>
      </c>
      <c r="N106" s="95">
        <f t="shared" si="30"/>
        <v>0</v>
      </c>
      <c r="O106" s="93">
        <f t="shared" si="31"/>
        <v>0</v>
      </c>
      <c r="P106" s="96">
        <f t="shared" si="32"/>
        <v>0</v>
      </c>
      <c r="Q106" s="69" t="str">
        <f t="shared" si="33"/>
        <v>FINITO</v>
      </c>
    </row>
    <row r="107" spans="1:17" ht="69" customHeight="1">
      <c r="A107" s="71" t="s">
        <v>19</v>
      </c>
      <c r="B107" s="71"/>
      <c r="C107" s="72" t="s">
        <v>123</v>
      </c>
      <c r="D107" s="66" t="s">
        <v>23</v>
      </c>
      <c r="E107" s="22"/>
      <c r="F107" s="558" t="s">
        <v>22</v>
      </c>
      <c r="G107" s="179" t="s">
        <v>123</v>
      </c>
      <c r="H107" s="565"/>
      <c r="I107" s="58"/>
      <c r="J107" s="95" t="str">
        <f t="shared" si="26"/>
        <v>DEMOETNO ANTROPOLOGIA Dott DI MAURO</v>
      </c>
      <c r="K107" s="93">
        <f t="shared" si="27"/>
        <v>9</v>
      </c>
      <c r="L107" s="94">
        <f t="shared" si="28"/>
        <v>20</v>
      </c>
      <c r="M107" s="69" t="str">
        <f t="shared" si="29"/>
        <v xml:space="preserve"> </v>
      </c>
      <c r="N107" s="95">
        <f t="shared" si="30"/>
        <v>0</v>
      </c>
      <c r="O107" s="93">
        <f t="shared" si="31"/>
        <v>0</v>
      </c>
      <c r="P107" s="96">
        <f t="shared" si="32"/>
        <v>0</v>
      </c>
      <c r="Q107" s="69" t="str">
        <f t="shared" si="33"/>
        <v>FINITO</v>
      </c>
    </row>
    <row r="108" spans="1:17" ht="69" customHeight="1">
      <c r="A108" s="71" t="s">
        <v>20</v>
      </c>
      <c r="B108" s="71"/>
      <c r="C108" s="72" t="s">
        <v>123</v>
      </c>
      <c r="D108" s="66" t="s">
        <v>23</v>
      </c>
      <c r="E108" s="22"/>
      <c r="F108" s="558" t="s">
        <v>22</v>
      </c>
      <c r="G108" s="179" t="s">
        <v>123</v>
      </c>
      <c r="H108" s="565"/>
      <c r="I108" s="58"/>
      <c r="J108" s="95" t="str">
        <f t="shared" si="26"/>
        <v>PEDAGOGIA dott.ssa Orlacchio</v>
      </c>
      <c r="K108" s="93">
        <f t="shared" si="27"/>
        <v>9</v>
      </c>
      <c r="L108" s="94">
        <f t="shared" si="28"/>
        <v>20</v>
      </c>
      <c r="M108" s="69" t="str">
        <f t="shared" si="29"/>
        <v xml:space="preserve"> </v>
      </c>
      <c r="N108" s="95">
        <f t="shared" si="30"/>
        <v>0</v>
      </c>
      <c r="O108" s="93">
        <f t="shared" si="31"/>
        <v>0</v>
      </c>
      <c r="P108" s="96">
        <f t="shared" si="32"/>
        <v>0</v>
      </c>
      <c r="Q108" s="69" t="str">
        <f t="shared" si="33"/>
        <v>FINITO</v>
      </c>
    </row>
    <row r="109" spans="1:17" ht="69" customHeight="1">
      <c r="A109" s="87"/>
      <c r="B109" s="146"/>
      <c r="C109" s="538" t="s">
        <v>171</v>
      </c>
      <c r="D109" s="40"/>
      <c r="E109" s="22"/>
      <c r="F109" s="591"/>
      <c r="G109" s="591"/>
      <c r="H109" s="565"/>
      <c r="I109" s="58"/>
      <c r="J109" s="95" t="str">
        <f t="shared" si="26"/>
        <v>DIAGNOSTICA IMMAGINI Dott.TANGA</v>
      </c>
      <c r="K109" s="93">
        <f t="shared" si="27"/>
        <v>9</v>
      </c>
      <c r="L109" s="94">
        <f t="shared" si="28"/>
        <v>15</v>
      </c>
      <c r="M109" s="69" t="str">
        <f t="shared" si="29"/>
        <v xml:space="preserve"> </v>
      </c>
      <c r="N109" s="95">
        <f t="shared" si="30"/>
        <v>0</v>
      </c>
      <c r="O109" s="93">
        <f t="shared" si="31"/>
        <v>0</v>
      </c>
      <c r="P109" s="96">
        <f t="shared" si="32"/>
        <v>0</v>
      </c>
      <c r="Q109" s="69" t="str">
        <f t="shared" si="33"/>
        <v>FINITO</v>
      </c>
    </row>
    <row r="110" spans="1:17" ht="69" customHeight="1">
      <c r="A110" s="90"/>
      <c r="B110" s="564"/>
      <c r="D110" s="40"/>
      <c r="E110" s="22"/>
      <c r="F110" s="591"/>
      <c r="G110" s="591"/>
      <c r="H110" s="565"/>
      <c r="I110" s="58"/>
      <c r="J110" s="95" t="str">
        <f t="shared" si="26"/>
        <v>IGIENE GEN APPL Dott CORSI</v>
      </c>
      <c r="K110" s="93">
        <f t="shared" si="27"/>
        <v>0</v>
      </c>
      <c r="L110" s="94">
        <f t="shared" si="28"/>
        <v>15</v>
      </c>
      <c r="M110" s="69" t="str">
        <f t="shared" si="29"/>
        <v xml:space="preserve"> </v>
      </c>
      <c r="N110" s="95">
        <f t="shared" si="30"/>
        <v>0</v>
      </c>
      <c r="O110" s="93">
        <f t="shared" si="31"/>
        <v>0</v>
      </c>
      <c r="P110" s="96">
        <f t="shared" si="32"/>
        <v>0</v>
      </c>
      <c r="Q110" s="69" t="str">
        <f t="shared" si="33"/>
        <v>FINITO</v>
      </c>
    </row>
    <row r="111" spans="1:17" ht="69" customHeight="1">
      <c r="A111" s="40"/>
      <c r="B111" s="40"/>
      <c r="C111" s="40"/>
      <c r="D111" s="40"/>
      <c r="E111" s="22"/>
      <c r="F111" s="591"/>
      <c r="G111" s="591"/>
      <c r="H111" s="565"/>
      <c r="I111" s="58"/>
      <c r="J111" s="95">
        <f t="shared" si="26"/>
        <v>0</v>
      </c>
      <c r="K111" s="93">
        <f t="shared" si="27"/>
        <v>0</v>
      </c>
      <c r="L111" s="94">
        <f t="shared" si="28"/>
        <v>0</v>
      </c>
      <c r="M111" s="69" t="str">
        <f t="shared" si="29"/>
        <v>FINITO</v>
      </c>
      <c r="N111" s="95">
        <f t="shared" si="30"/>
        <v>0</v>
      </c>
      <c r="O111" s="93">
        <f t="shared" si="31"/>
        <v>0</v>
      </c>
      <c r="P111" s="96">
        <f t="shared" si="32"/>
        <v>0</v>
      </c>
      <c r="Q111" s="69" t="str">
        <f t="shared" si="33"/>
        <v>FINITO</v>
      </c>
    </row>
    <row r="112" spans="1:17" ht="69" customHeight="1">
      <c r="A112" s="51"/>
      <c r="B112" s="563"/>
      <c r="C112" s="7" t="s">
        <v>1</v>
      </c>
      <c r="D112" s="7" t="s">
        <v>2</v>
      </c>
      <c r="E112" s="7" t="s">
        <v>3</v>
      </c>
      <c r="F112" s="7" t="s">
        <v>4</v>
      </c>
      <c r="G112" s="7" t="s">
        <v>5</v>
      </c>
      <c r="H112" s="7" t="s">
        <v>6</v>
      </c>
      <c r="I112" s="58"/>
      <c r="J112" s="92"/>
      <c r="K112" s="60"/>
      <c r="L112" s="92"/>
      <c r="M112" s="59"/>
      <c r="N112" s="99"/>
      <c r="O112" s="55"/>
      <c r="P112" s="56"/>
      <c r="Q112" s="57"/>
    </row>
    <row r="113" spans="1:17" ht="69" customHeight="1">
      <c r="A113" s="22"/>
      <c r="B113" s="22"/>
      <c r="C113" s="16">
        <v>44529</v>
      </c>
      <c r="D113" s="16">
        <v>44530</v>
      </c>
      <c r="E113" s="16">
        <v>44531</v>
      </c>
      <c r="F113" s="16">
        <v>44532</v>
      </c>
      <c r="G113" s="16">
        <v>44533</v>
      </c>
      <c r="H113" s="16">
        <v>44534</v>
      </c>
      <c r="I113" s="58"/>
      <c r="J113" s="92"/>
      <c r="K113" s="60"/>
      <c r="L113" s="92"/>
      <c r="M113" s="59"/>
      <c r="N113" s="61"/>
      <c r="O113" s="62"/>
      <c r="P113" s="63"/>
      <c r="Q113" s="64"/>
    </row>
    <row r="114" spans="1:17" ht="69" customHeight="1">
      <c r="A114" s="151"/>
      <c r="B114" s="151"/>
      <c r="C114" s="22" t="s">
        <v>119</v>
      </c>
      <c r="D114" s="22" t="s">
        <v>119</v>
      </c>
      <c r="E114" s="22" t="s">
        <v>118</v>
      </c>
      <c r="F114" s="22" t="s">
        <v>119</v>
      </c>
      <c r="G114" s="22" t="s">
        <v>118</v>
      </c>
      <c r="H114" s="22" t="s">
        <v>118</v>
      </c>
      <c r="I114" s="58"/>
      <c r="J114" s="92"/>
      <c r="K114" s="60"/>
      <c r="L114" s="92"/>
      <c r="M114" s="59"/>
      <c r="N114" s="61"/>
      <c r="O114" s="62"/>
      <c r="P114" s="62"/>
      <c r="Q114" s="62"/>
    </row>
    <row r="115" spans="1:17" ht="69" customHeight="1">
      <c r="A115" s="65" t="s">
        <v>198</v>
      </c>
      <c r="B115" s="232" t="s">
        <v>146</v>
      </c>
      <c r="C115" s="139"/>
      <c r="D115" s="139"/>
      <c r="E115" s="186"/>
      <c r="F115" s="139" t="s">
        <v>125</v>
      </c>
      <c r="G115" s="139"/>
      <c r="H115" s="22"/>
      <c r="I115" s="58"/>
      <c r="J115" s="95" t="str">
        <f>J98</f>
        <v>DECRETO 81 - SORVEGLIANZA SANITARIA</v>
      </c>
      <c r="K115" s="93">
        <f>COUNTIF(C$116:H$125,J115)+K98</f>
        <v>9</v>
      </c>
      <c r="L115" s="94">
        <f>L98</f>
        <v>16</v>
      </c>
      <c r="M115" s="69" t="str">
        <f aca="true" t="shared" si="34" ref="M115:M128">IF(K115=L115,"FINITO"," ")</f>
        <v xml:space="preserve"> </v>
      </c>
      <c r="N115" s="95" t="str">
        <f>N98</f>
        <v>SOCIOLOGIA GEN Dott.MARINI</v>
      </c>
      <c r="O115" s="93">
        <f>COUNTIF(C$116:H$125,N115)+O98</f>
        <v>17</v>
      </c>
      <c r="P115" s="96">
        <f>P98</f>
        <v>20</v>
      </c>
      <c r="Q115" s="69" t="str">
        <f>IF(O115=P115,"FINITO"," ")</f>
        <v xml:space="preserve"> </v>
      </c>
    </row>
    <row r="116" spans="1:17" ht="69" customHeight="1">
      <c r="A116" s="71" t="s">
        <v>10</v>
      </c>
      <c r="B116" s="235" t="s">
        <v>147</v>
      </c>
      <c r="C116" s="66" t="s">
        <v>34</v>
      </c>
      <c r="D116" s="73" t="s">
        <v>31</v>
      </c>
      <c r="E116" s="187" t="s">
        <v>32</v>
      </c>
      <c r="F116" s="74" t="s">
        <v>32</v>
      </c>
      <c r="G116" s="66" t="s">
        <v>26</v>
      </c>
      <c r="H116" s="66" t="s">
        <v>122</v>
      </c>
      <c r="I116" s="58"/>
      <c r="J116" s="95" t="str">
        <f aca="true" t="shared" si="35" ref="J116:J128">J99</f>
        <v>GENETICA Prof.ssa BONGIORNO</v>
      </c>
      <c r="K116" s="93">
        <f aca="true" t="shared" si="36" ref="K116:K128">COUNTIF(C$116:H$125,J116)+K99</f>
        <v>11</v>
      </c>
      <c r="L116" s="94">
        <f aca="true" t="shared" si="37" ref="L116:L128">L99</f>
        <v>20</v>
      </c>
      <c r="M116" s="69" t="str">
        <f t="shared" si="34"/>
        <v xml:space="preserve"> </v>
      </c>
      <c r="N116" s="95" t="str">
        <f aca="true" t="shared" si="38" ref="N116:N128">N99</f>
        <v>PSICOLOGIA GEN Dott. BUONO</v>
      </c>
      <c r="O116" s="93">
        <f aca="true" t="shared" si="39" ref="O116:O128">COUNTIF(C$116:H$125,N116)+O99</f>
        <v>17</v>
      </c>
      <c r="P116" s="96">
        <f aca="true" t="shared" si="40" ref="P116:P128">P99</f>
        <v>25</v>
      </c>
      <c r="Q116" s="69" t="str">
        <f aca="true" t="shared" si="41" ref="Q116:Q128">IF(O116=P116,"FINITO"," ")</f>
        <v xml:space="preserve"> </v>
      </c>
    </row>
    <row r="117" spans="1:17" ht="69" customHeight="1">
      <c r="A117" s="71" t="s">
        <v>12</v>
      </c>
      <c r="B117" s="235" t="s">
        <v>149</v>
      </c>
      <c r="C117" s="66" t="s">
        <v>34</v>
      </c>
      <c r="D117" s="73" t="s">
        <v>31</v>
      </c>
      <c r="E117" s="187" t="s">
        <v>32</v>
      </c>
      <c r="F117" s="74" t="s">
        <v>32</v>
      </c>
      <c r="G117" s="66" t="s">
        <v>26</v>
      </c>
      <c r="H117" s="66" t="s">
        <v>122</v>
      </c>
      <c r="I117" s="58"/>
      <c r="J117" s="95" t="str">
        <f t="shared" si="35"/>
        <v>BIOCHIMICA Prof.ssa BONGIORNO</v>
      </c>
      <c r="K117" s="93">
        <f t="shared" si="36"/>
        <v>8</v>
      </c>
      <c r="L117" s="94">
        <f t="shared" si="37"/>
        <v>20</v>
      </c>
      <c r="M117" s="69" t="str">
        <f t="shared" si="34"/>
        <v xml:space="preserve"> </v>
      </c>
      <c r="N117" s="95" t="str">
        <f t="shared" si="38"/>
        <v>INFERMIERISTICA GEN Dott.ssa Mallia</v>
      </c>
      <c r="O117" s="93">
        <f t="shared" si="39"/>
        <v>17</v>
      </c>
      <c r="P117" s="96">
        <f t="shared" si="40"/>
        <v>25</v>
      </c>
      <c r="Q117" s="69" t="str">
        <f t="shared" si="41"/>
        <v xml:space="preserve"> </v>
      </c>
    </row>
    <row r="118" spans="1:17" ht="69" customHeight="1">
      <c r="A118" s="71" t="s">
        <v>13</v>
      </c>
      <c r="B118" s="235" t="s">
        <v>150</v>
      </c>
      <c r="C118" s="66" t="s">
        <v>34</v>
      </c>
      <c r="D118" s="172" t="s">
        <v>31</v>
      </c>
      <c r="E118" s="187" t="s">
        <v>32</v>
      </c>
      <c r="F118" s="168" t="s">
        <v>32</v>
      </c>
      <c r="G118" s="66" t="s">
        <v>26</v>
      </c>
      <c r="H118" s="66" t="s">
        <v>122</v>
      </c>
      <c r="I118" s="58"/>
      <c r="J118" s="95" t="str">
        <f t="shared" si="35"/>
        <v>BIOFISICA Prof.ssa NICOLAI</v>
      </c>
      <c r="K118" s="93">
        <f t="shared" si="36"/>
        <v>12</v>
      </c>
      <c r="L118" s="94">
        <f t="shared" si="37"/>
        <v>20</v>
      </c>
      <c r="M118" s="69" t="str">
        <f t="shared" si="34"/>
        <v xml:space="preserve"> </v>
      </c>
      <c r="N118" s="95" t="str">
        <f t="shared" si="38"/>
        <v>INFERMIERISTICA CLIN Dott.BIANCHI C</v>
      </c>
      <c r="O118" s="93">
        <f t="shared" si="39"/>
        <v>12</v>
      </c>
      <c r="P118" s="96">
        <f t="shared" si="40"/>
        <v>30</v>
      </c>
      <c r="Q118" s="69" t="str">
        <f t="shared" si="41"/>
        <v xml:space="preserve"> </v>
      </c>
    </row>
    <row r="119" spans="1:17" ht="69" customHeight="1">
      <c r="A119" s="71" t="s">
        <v>14</v>
      </c>
      <c r="B119" s="235" t="s">
        <v>151</v>
      </c>
      <c r="C119" s="187" t="s">
        <v>33</v>
      </c>
      <c r="D119" s="592" t="s">
        <v>27</v>
      </c>
      <c r="E119" s="197" t="s">
        <v>124</v>
      </c>
      <c r="F119" s="533" t="s">
        <v>170</v>
      </c>
      <c r="G119" s="173" t="s">
        <v>26</v>
      </c>
      <c r="H119" s="74" t="s">
        <v>33</v>
      </c>
      <c r="I119" s="58"/>
      <c r="J119" s="95" t="str">
        <f t="shared" si="35"/>
        <v>BIOLOGIA APPLICATA Dott.ssa Bellizia</v>
      </c>
      <c r="K119" s="93">
        <f t="shared" si="36"/>
        <v>12</v>
      </c>
      <c r="L119" s="94">
        <f t="shared" si="37"/>
        <v>20</v>
      </c>
      <c r="M119" s="69" t="str">
        <f t="shared" si="34"/>
        <v xml:space="preserve"> </v>
      </c>
      <c r="N119" s="95" t="str">
        <f t="shared" si="38"/>
        <v>ORGANIZZAZIONE PROF Dott.ssa Bianchi L</v>
      </c>
      <c r="O119" s="93">
        <f t="shared" si="39"/>
        <v>18</v>
      </c>
      <c r="P119" s="96">
        <f t="shared" si="40"/>
        <v>30</v>
      </c>
      <c r="Q119" s="69" t="str">
        <f t="shared" si="41"/>
        <v xml:space="preserve"> </v>
      </c>
    </row>
    <row r="120" spans="1:17" ht="69" customHeight="1">
      <c r="A120" s="71" t="s">
        <v>16</v>
      </c>
      <c r="B120" s="235" t="s">
        <v>152</v>
      </c>
      <c r="C120" s="187" t="s">
        <v>33</v>
      </c>
      <c r="D120" s="592" t="s">
        <v>27</v>
      </c>
      <c r="E120" s="197" t="s">
        <v>124</v>
      </c>
      <c r="F120" s="533" t="s">
        <v>170</v>
      </c>
      <c r="G120" s="66" t="s">
        <v>23</v>
      </c>
      <c r="H120" s="74" t="s">
        <v>33</v>
      </c>
      <c r="I120" s="58"/>
      <c r="J120" s="95" t="str">
        <f t="shared" si="35"/>
        <v>ANATOMIA UMANA Dott. Mastracchio</v>
      </c>
      <c r="K120" s="93">
        <f t="shared" si="36"/>
        <v>8</v>
      </c>
      <c r="L120" s="94">
        <f t="shared" si="37"/>
        <v>30</v>
      </c>
      <c r="M120" s="69" t="str">
        <f t="shared" si="34"/>
        <v xml:space="preserve"> </v>
      </c>
      <c r="N120" s="95" t="str">
        <f t="shared" si="38"/>
        <v>INGLESE  Dott.ssa</v>
      </c>
      <c r="O120" s="93">
        <f t="shared" si="39"/>
        <v>0</v>
      </c>
      <c r="P120" s="96">
        <f t="shared" si="40"/>
        <v>40</v>
      </c>
      <c r="Q120" s="69" t="str">
        <f t="shared" si="41"/>
        <v xml:space="preserve"> </v>
      </c>
    </row>
    <row r="121" spans="1:17" ht="69" customHeight="1">
      <c r="A121" s="71" t="s">
        <v>17</v>
      </c>
      <c r="B121" s="235" t="s">
        <v>153</v>
      </c>
      <c r="C121" s="187" t="s">
        <v>33</v>
      </c>
      <c r="D121" s="592" t="s">
        <v>27</v>
      </c>
      <c r="E121" s="197" t="s">
        <v>124</v>
      </c>
      <c r="F121" s="533" t="s">
        <v>170</v>
      </c>
      <c r="G121" s="66" t="s">
        <v>23</v>
      </c>
      <c r="H121" s="74" t="s">
        <v>33</v>
      </c>
      <c r="I121" s="75"/>
      <c r="J121" s="95" t="str">
        <f t="shared" si="35"/>
        <v>FISIOLOGIA Dott.ssa Frongillo</v>
      </c>
      <c r="K121" s="93">
        <f t="shared" si="36"/>
        <v>14</v>
      </c>
      <c r="L121" s="94">
        <f t="shared" si="37"/>
        <v>20</v>
      </c>
      <c r="M121" s="69" t="str">
        <f t="shared" si="34"/>
        <v xml:space="preserve"> </v>
      </c>
      <c r="N121" s="95" t="str">
        <f t="shared" si="38"/>
        <v>SEMINARIO VACCINAZIONI-MMC/LAVAGGIO MANI DISINFETTANTI</v>
      </c>
      <c r="O121" s="93">
        <f t="shared" si="39"/>
        <v>3</v>
      </c>
      <c r="P121" s="96">
        <f t="shared" si="40"/>
        <v>12</v>
      </c>
      <c r="Q121" s="69" t="str">
        <f t="shared" si="41"/>
        <v xml:space="preserve"> </v>
      </c>
    </row>
    <row r="122" spans="1:17" ht="69" customHeight="1">
      <c r="A122" s="77"/>
      <c r="B122" s="565"/>
      <c r="C122" s="158" t="s">
        <v>119</v>
      </c>
      <c r="D122" s="196" t="s">
        <v>119</v>
      </c>
      <c r="E122" s="556"/>
      <c r="F122" s="22" t="s">
        <v>119</v>
      </c>
      <c r="G122" s="135" t="s">
        <v>118</v>
      </c>
      <c r="H122" s="98"/>
      <c r="I122" s="75"/>
      <c r="J122" s="95" t="str">
        <f t="shared" si="35"/>
        <v>ISTOLOGIA Dott. MASTRACCHIO</v>
      </c>
      <c r="K122" s="93">
        <f t="shared" si="36"/>
        <v>12</v>
      </c>
      <c r="L122" s="94">
        <f t="shared" si="37"/>
        <v>15</v>
      </c>
      <c r="M122" s="69" t="str">
        <f t="shared" si="34"/>
        <v xml:space="preserve"> </v>
      </c>
      <c r="N122" s="95">
        <f t="shared" si="38"/>
        <v>0</v>
      </c>
      <c r="O122" s="93">
        <f t="shared" si="39"/>
        <v>0</v>
      </c>
      <c r="P122" s="96">
        <f t="shared" si="40"/>
        <v>3</v>
      </c>
      <c r="Q122" s="69" t="str">
        <f t="shared" si="41"/>
        <v xml:space="preserve"> </v>
      </c>
    </row>
    <row r="123" spans="1:17" ht="69" customHeight="1">
      <c r="A123" s="71" t="s">
        <v>18</v>
      </c>
      <c r="B123" s="184"/>
      <c r="C123" s="197" t="s">
        <v>124</v>
      </c>
      <c r="D123" s="600" t="s">
        <v>35</v>
      </c>
      <c r="E123" s="565"/>
      <c r="F123" s="197" t="s">
        <v>124</v>
      </c>
      <c r="G123" s="22"/>
      <c r="H123" s="22"/>
      <c r="I123" s="58"/>
      <c r="J123" s="95" t="str">
        <f t="shared" si="35"/>
        <v>STORIA DELLA MEDICINA - Dott.ssa Tufi</v>
      </c>
      <c r="K123" s="93">
        <f t="shared" si="36"/>
        <v>11</v>
      </c>
      <c r="L123" s="94">
        <f t="shared" si="37"/>
        <v>15</v>
      </c>
      <c r="M123" s="69" t="str">
        <f t="shared" si="34"/>
        <v xml:space="preserve"> </v>
      </c>
      <c r="N123" s="95">
        <f t="shared" si="38"/>
        <v>0</v>
      </c>
      <c r="O123" s="93">
        <f t="shared" si="39"/>
        <v>0</v>
      </c>
      <c r="P123" s="96">
        <f t="shared" si="40"/>
        <v>0</v>
      </c>
      <c r="Q123" s="69" t="str">
        <f t="shared" si="41"/>
        <v>FINITO</v>
      </c>
    </row>
    <row r="124" spans="1:17" ht="69" customHeight="1">
      <c r="A124" s="71" t="s">
        <v>19</v>
      </c>
      <c r="B124" s="184"/>
      <c r="C124" s="197" t="s">
        <v>124</v>
      </c>
      <c r="D124" s="600" t="s">
        <v>35</v>
      </c>
      <c r="E124" s="565"/>
      <c r="F124" s="197" t="s">
        <v>124</v>
      </c>
      <c r="G124" s="22"/>
      <c r="H124" s="22"/>
      <c r="I124" s="58"/>
      <c r="J124" s="95" t="str">
        <f t="shared" si="35"/>
        <v>DEMOETNO ANTROPOLOGIA Dott DI MAURO</v>
      </c>
      <c r="K124" s="93">
        <f t="shared" si="36"/>
        <v>12</v>
      </c>
      <c r="L124" s="94">
        <f t="shared" si="37"/>
        <v>20</v>
      </c>
      <c r="M124" s="69" t="str">
        <f t="shared" si="34"/>
        <v xml:space="preserve"> </v>
      </c>
      <c r="N124" s="95">
        <f t="shared" si="38"/>
        <v>0</v>
      </c>
      <c r="O124" s="93">
        <f t="shared" si="39"/>
        <v>0</v>
      </c>
      <c r="P124" s="96">
        <f t="shared" si="40"/>
        <v>0</v>
      </c>
      <c r="Q124" s="69" t="str">
        <f t="shared" si="41"/>
        <v>FINITO</v>
      </c>
    </row>
    <row r="125" spans="1:17" ht="69" customHeight="1">
      <c r="A125" s="71" t="s">
        <v>20</v>
      </c>
      <c r="B125" s="184"/>
      <c r="C125" s="197" t="s">
        <v>124</v>
      </c>
      <c r="D125" s="600" t="s">
        <v>35</v>
      </c>
      <c r="E125" s="565"/>
      <c r="F125" s="197" t="s">
        <v>124</v>
      </c>
      <c r="G125" s="22"/>
      <c r="H125" s="22"/>
      <c r="I125" s="58"/>
      <c r="J125" s="95" t="str">
        <f t="shared" si="35"/>
        <v>PEDAGOGIA dott.ssa Orlacchio</v>
      </c>
      <c r="K125" s="93">
        <f t="shared" si="36"/>
        <v>12</v>
      </c>
      <c r="L125" s="94">
        <f t="shared" si="37"/>
        <v>20</v>
      </c>
      <c r="M125" s="69" t="str">
        <f t="shared" si="34"/>
        <v xml:space="preserve"> </v>
      </c>
      <c r="N125" s="95">
        <f t="shared" si="38"/>
        <v>0</v>
      </c>
      <c r="O125" s="93">
        <f t="shared" si="39"/>
        <v>0</v>
      </c>
      <c r="P125" s="96">
        <f t="shared" si="40"/>
        <v>0</v>
      </c>
      <c r="Q125" s="69" t="str">
        <f t="shared" si="41"/>
        <v>FINITO</v>
      </c>
    </row>
    <row r="126" spans="1:17" ht="69" customHeight="1">
      <c r="A126" s="87"/>
      <c r="B126" s="146"/>
      <c r="C126" s="556"/>
      <c r="D126" s="135"/>
      <c r="F126" s="88"/>
      <c r="G126" s="22"/>
      <c r="H126" s="22"/>
      <c r="I126" s="58"/>
      <c r="J126" s="95" t="str">
        <f t="shared" si="35"/>
        <v>DIAGNOSTICA IMMAGINI Dott.TANGA</v>
      </c>
      <c r="K126" s="93">
        <f t="shared" si="36"/>
        <v>9</v>
      </c>
      <c r="L126" s="94">
        <f t="shared" si="37"/>
        <v>15</v>
      </c>
      <c r="M126" s="69" t="str">
        <f t="shared" si="34"/>
        <v xml:space="preserve"> </v>
      </c>
      <c r="N126" s="95">
        <f t="shared" si="38"/>
        <v>0</v>
      </c>
      <c r="O126" s="93">
        <f t="shared" si="39"/>
        <v>0</v>
      </c>
      <c r="P126" s="96">
        <f t="shared" si="40"/>
        <v>0</v>
      </c>
      <c r="Q126" s="69" t="str">
        <f t="shared" si="41"/>
        <v>FINITO</v>
      </c>
    </row>
    <row r="127" spans="1:17" ht="69" customHeight="1">
      <c r="A127" s="90"/>
      <c r="B127" s="564"/>
      <c r="C127" s="22"/>
      <c r="D127" s="22"/>
      <c r="F127" s="40"/>
      <c r="G127" s="22"/>
      <c r="H127" s="22"/>
      <c r="I127" s="58"/>
      <c r="J127" s="95" t="str">
        <f t="shared" si="35"/>
        <v>IGIENE GEN APPL Dott CORSI</v>
      </c>
      <c r="K127" s="93">
        <f t="shared" si="36"/>
        <v>0</v>
      </c>
      <c r="L127" s="94">
        <f t="shared" si="37"/>
        <v>15</v>
      </c>
      <c r="M127" s="69" t="str">
        <f t="shared" si="34"/>
        <v xml:space="preserve"> </v>
      </c>
      <c r="N127" s="95">
        <f t="shared" si="38"/>
        <v>0</v>
      </c>
      <c r="O127" s="93">
        <f t="shared" si="39"/>
        <v>0</v>
      </c>
      <c r="P127" s="96">
        <f t="shared" si="40"/>
        <v>0</v>
      </c>
      <c r="Q127" s="69" t="str">
        <f t="shared" si="41"/>
        <v>FINITO</v>
      </c>
    </row>
    <row r="128" spans="1:17" ht="69" customHeight="1">
      <c r="A128" s="40"/>
      <c r="B128" s="40"/>
      <c r="C128" s="22"/>
      <c r="D128" s="22"/>
      <c r="F128" s="40"/>
      <c r="G128" s="22"/>
      <c r="H128" s="22"/>
      <c r="I128" s="58"/>
      <c r="J128" s="95">
        <f t="shared" si="35"/>
        <v>0</v>
      </c>
      <c r="K128" s="93">
        <f t="shared" si="36"/>
        <v>0</v>
      </c>
      <c r="L128" s="94">
        <f t="shared" si="37"/>
        <v>0</v>
      </c>
      <c r="M128" s="69" t="str">
        <f t="shared" si="34"/>
        <v>FINITO</v>
      </c>
      <c r="N128" s="95">
        <f t="shared" si="38"/>
        <v>0</v>
      </c>
      <c r="O128" s="93">
        <f t="shared" si="39"/>
        <v>0</v>
      </c>
      <c r="P128" s="96">
        <f t="shared" si="40"/>
        <v>0</v>
      </c>
      <c r="Q128" s="69" t="str">
        <f t="shared" si="41"/>
        <v>FINITO</v>
      </c>
    </row>
    <row r="129" spans="1:17" ht="69" customHeight="1">
      <c r="A129" s="51"/>
      <c r="B129" s="563"/>
      <c r="C129" s="7" t="s">
        <v>1</v>
      </c>
      <c r="D129" s="7" t="s">
        <v>2</v>
      </c>
      <c r="E129" s="7" t="s">
        <v>3</v>
      </c>
      <c r="F129" s="7" t="s">
        <v>4</v>
      </c>
      <c r="G129" s="7" t="s">
        <v>5</v>
      </c>
      <c r="H129" s="7" t="s">
        <v>6</v>
      </c>
      <c r="I129" s="58"/>
      <c r="J129" s="92"/>
      <c r="K129" s="60"/>
      <c r="L129" s="60"/>
      <c r="M129" s="59"/>
      <c r="N129" s="99"/>
      <c r="O129" s="55"/>
      <c r="P129" s="56"/>
      <c r="Q129" s="57"/>
    </row>
    <row r="130" spans="1:17" ht="69" customHeight="1">
      <c r="A130" s="22"/>
      <c r="B130" s="22"/>
      <c r="C130" s="16">
        <v>44536</v>
      </c>
      <c r="D130" s="16">
        <v>44537</v>
      </c>
      <c r="E130" s="16">
        <v>44538</v>
      </c>
      <c r="F130" s="16">
        <v>44539</v>
      </c>
      <c r="G130" s="16">
        <v>44540</v>
      </c>
      <c r="H130" s="16">
        <v>44541</v>
      </c>
      <c r="I130" s="58"/>
      <c r="J130" s="92"/>
      <c r="K130" s="60"/>
      <c r="L130" s="60"/>
      <c r="M130" s="59"/>
      <c r="N130" s="61"/>
      <c r="O130" s="62"/>
      <c r="P130" s="63"/>
      <c r="Q130" s="64"/>
    </row>
    <row r="131" spans="1:17" ht="69" customHeight="1">
      <c r="A131" s="151"/>
      <c r="B131" s="151"/>
      <c r="C131" s="22" t="s">
        <v>119</v>
      </c>
      <c r="D131" s="22" t="s">
        <v>118</v>
      </c>
      <c r="E131" s="144"/>
      <c r="F131" s="22" t="s">
        <v>118</v>
      </c>
      <c r="G131" s="22" t="s">
        <v>118</v>
      </c>
      <c r="H131" s="22" t="s">
        <v>119</v>
      </c>
      <c r="I131" s="58"/>
      <c r="J131" s="92"/>
      <c r="K131" s="60"/>
      <c r="L131" s="60"/>
      <c r="M131" s="59"/>
      <c r="N131" s="61"/>
      <c r="O131" s="62"/>
      <c r="P131" s="62"/>
      <c r="Q131" s="62"/>
    </row>
    <row r="132" spans="1:17" ht="69" customHeight="1">
      <c r="A132" s="65" t="s">
        <v>198</v>
      </c>
      <c r="B132" s="232" t="s">
        <v>146</v>
      </c>
      <c r="C132" s="139"/>
      <c r="D132" s="139"/>
      <c r="E132" s="161"/>
      <c r="F132" s="139"/>
      <c r="G132" s="139"/>
      <c r="H132" s="139"/>
      <c r="I132" s="58"/>
      <c r="J132" s="95" t="str">
        <f>J115</f>
        <v>DECRETO 81 - SORVEGLIANZA SANITARIA</v>
      </c>
      <c r="K132" s="93">
        <f>COUNTIF(C$133:H$143,J132)+K115</f>
        <v>9</v>
      </c>
      <c r="L132" s="94">
        <f aca="true" t="shared" si="42" ref="L132:N136">L115</f>
        <v>16</v>
      </c>
      <c r="M132" s="91" t="str">
        <f t="shared" si="42"/>
        <v xml:space="preserve"> </v>
      </c>
      <c r="N132" s="95" t="str">
        <f t="shared" si="42"/>
        <v>SOCIOLOGIA GEN Dott.MARINI</v>
      </c>
      <c r="O132" s="93">
        <f>COUNTIF(C$133:H$142,N132)+O115</f>
        <v>20</v>
      </c>
      <c r="P132" s="96">
        <f>P115</f>
        <v>20</v>
      </c>
      <c r="Q132" s="69" t="str">
        <f>IF(O132=P132,"FINITO"," ")</f>
        <v>FINITO</v>
      </c>
    </row>
    <row r="133" spans="1:17" ht="69" customHeight="1">
      <c r="A133" s="71" t="s">
        <v>10</v>
      </c>
      <c r="B133" s="235" t="s">
        <v>147</v>
      </c>
      <c r="C133" s="73" t="s">
        <v>24</v>
      </c>
      <c r="D133" s="73" t="s">
        <v>31</v>
      </c>
      <c r="E133" s="161"/>
      <c r="F133" s="74" t="s">
        <v>32</v>
      </c>
      <c r="G133" s="66" t="s">
        <v>34</v>
      </c>
      <c r="H133" s="608" t="s">
        <v>124</v>
      </c>
      <c r="I133" s="58"/>
      <c r="J133" s="95" t="str">
        <f aca="true" t="shared" si="43" ref="J133:J145">J116</f>
        <v>GENETICA Prof.ssa BONGIORNO</v>
      </c>
      <c r="K133" s="93">
        <f aca="true" t="shared" si="44" ref="K133:K145">COUNTIF(C$133:H$142,J133)+K116</f>
        <v>15</v>
      </c>
      <c r="L133" s="94">
        <f t="shared" si="42"/>
        <v>20</v>
      </c>
      <c r="M133" s="91" t="str">
        <f t="shared" si="42"/>
        <v xml:space="preserve"> </v>
      </c>
      <c r="N133" s="95" t="str">
        <f t="shared" si="42"/>
        <v>PSICOLOGIA GEN Dott. BUONO</v>
      </c>
      <c r="O133" s="93">
        <f aca="true" t="shared" si="45" ref="O133:O145">COUNTIF(C$133:H$142,N133)+O116</f>
        <v>17</v>
      </c>
      <c r="P133" s="96">
        <f aca="true" t="shared" si="46" ref="P133:P145">P116</f>
        <v>25</v>
      </c>
      <c r="Q133" s="69" t="str">
        <f aca="true" t="shared" si="47" ref="Q133:Q145">IF(O133=P133,"FINITO"," ")</f>
        <v xml:space="preserve"> </v>
      </c>
    </row>
    <row r="134" spans="1:17" ht="69" customHeight="1">
      <c r="A134" s="71" t="s">
        <v>12</v>
      </c>
      <c r="B134" s="235" t="s">
        <v>149</v>
      </c>
      <c r="C134" s="73" t="s">
        <v>24</v>
      </c>
      <c r="D134" s="73" t="s">
        <v>31</v>
      </c>
      <c r="E134" s="161"/>
      <c r="F134" s="74" t="s">
        <v>32</v>
      </c>
      <c r="G134" s="66" t="s">
        <v>34</v>
      </c>
      <c r="H134" s="608" t="s">
        <v>124</v>
      </c>
      <c r="I134" s="58"/>
      <c r="J134" s="95" t="str">
        <f t="shared" si="43"/>
        <v>BIOCHIMICA Prof.ssa BONGIORNO</v>
      </c>
      <c r="K134" s="93">
        <f t="shared" si="44"/>
        <v>8</v>
      </c>
      <c r="L134" s="94">
        <f t="shared" si="42"/>
        <v>20</v>
      </c>
      <c r="M134" s="91" t="str">
        <f t="shared" si="42"/>
        <v xml:space="preserve"> </v>
      </c>
      <c r="N134" s="95" t="str">
        <f t="shared" si="42"/>
        <v>INFERMIERISTICA GEN Dott.ssa Mallia</v>
      </c>
      <c r="O134" s="93">
        <f t="shared" si="45"/>
        <v>17</v>
      </c>
      <c r="P134" s="96">
        <f t="shared" si="46"/>
        <v>25</v>
      </c>
      <c r="Q134" s="69" t="str">
        <f t="shared" si="47"/>
        <v xml:space="preserve"> </v>
      </c>
    </row>
    <row r="135" spans="1:17" ht="69" customHeight="1">
      <c r="A135" s="71" t="s">
        <v>13</v>
      </c>
      <c r="B135" s="235" t="s">
        <v>150</v>
      </c>
      <c r="C135" s="73" t="s">
        <v>24</v>
      </c>
      <c r="D135" s="73" t="s">
        <v>31</v>
      </c>
      <c r="E135" s="161"/>
      <c r="F135" s="168" t="s">
        <v>32</v>
      </c>
      <c r="G135" s="66" t="s">
        <v>34</v>
      </c>
      <c r="H135" s="590"/>
      <c r="I135" s="58"/>
      <c r="J135" s="95" t="str">
        <f t="shared" si="43"/>
        <v>BIOFISICA Prof.ssa NICOLAI</v>
      </c>
      <c r="K135" s="93">
        <f t="shared" si="44"/>
        <v>14</v>
      </c>
      <c r="L135" s="94">
        <f t="shared" si="42"/>
        <v>20</v>
      </c>
      <c r="M135" s="91" t="str">
        <f t="shared" si="42"/>
        <v xml:space="preserve"> </v>
      </c>
      <c r="N135" s="95" t="str">
        <f t="shared" si="42"/>
        <v>INFERMIERISTICA CLIN Dott.BIANCHI C</v>
      </c>
      <c r="O135" s="93">
        <f t="shared" si="45"/>
        <v>15</v>
      </c>
      <c r="P135" s="96">
        <f t="shared" si="46"/>
        <v>30</v>
      </c>
      <c r="Q135" s="69" t="str">
        <f t="shared" si="47"/>
        <v xml:space="preserve"> </v>
      </c>
    </row>
    <row r="136" spans="1:17" ht="69" customHeight="1">
      <c r="A136" s="71" t="s">
        <v>14</v>
      </c>
      <c r="B136" s="235" t="s">
        <v>151</v>
      </c>
      <c r="C136" s="73" t="s">
        <v>24</v>
      </c>
      <c r="D136" s="66" t="s">
        <v>23</v>
      </c>
      <c r="E136" s="182"/>
      <c r="F136" s="195" t="s">
        <v>88</v>
      </c>
      <c r="G136" s="72" t="s">
        <v>123</v>
      </c>
      <c r="H136" s="590"/>
      <c r="I136" s="58"/>
      <c r="J136" s="95" t="str">
        <f t="shared" si="43"/>
        <v>BIOLOGIA APPLICATA Dott.ssa Bellizia</v>
      </c>
      <c r="K136" s="93">
        <f t="shared" si="44"/>
        <v>15</v>
      </c>
      <c r="L136" s="94">
        <f t="shared" si="42"/>
        <v>20</v>
      </c>
      <c r="M136" s="91" t="str">
        <f t="shared" si="42"/>
        <v xml:space="preserve"> </v>
      </c>
      <c r="N136" s="95" t="str">
        <f t="shared" si="42"/>
        <v>ORGANIZZAZIONE PROF Dott.ssa Bianchi L</v>
      </c>
      <c r="O136" s="93">
        <f t="shared" si="45"/>
        <v>20</v>
      </c>
      <c r="P136" s="96">
        <f t="shared" si="46"/>
        <v>30</v>
      </c>
      <c r="Q136" s="69" t="str">
        <f t="shared" si="47"/>
        <v xml:space="preserve"> </v>
      </c>
    </row>
    <row r="137" spans="1:17" ht="69" customHeight="1">
      <c r="A137" s="71" t="s">
        <v>16</v>
      </c>
      <c r="B137" s="235" t="s">
        <v>152</v>
      </c>
      <c r="C137" s="73" t="s">
        <v>29</v>
      </c>
      <c r="D137" s="66" t="s">
        <v>23</v>
      </c>
      <c r="E137" s="182"/>
      <c r="F137" s="195" t="s">
        <v>88</v>
      </c>
      <c r="G137" s="179" t="s">
        <v>123</v>
      </c>
      <c r="H137" s="590"/>
      <c r="I137" s="177"/>
      <c r="J137" s="95" t="str">
        <f t="shared" si="43"/>
        <v>ANATOMIA UMANA Dott. Mastracchio</v>
      </c>
      <c r="K137" s="93">
        <f t="shared" si="44"/>
        <v>11</v>
      </c>
      <c r="L137" s="94">
        <f aca="true" t="shared" si="48" ref="L137:N138">L120</f>
        <v>30</v>
      </c>
      <c r="M137" s="91" t="str">
        <f t="shared" si="48"/>
        <v xml:space="preserve"> </v>
      </c>
      <c r="N137" s="95" t="str">
        <f t="shared" si="48"/>
        <v>INGLESE  Dott.ssa</v>
      </c>
      <c r="O137" s="93">
        <f t="shared" si="45"/>
        <v>0</v>
      </c>
      <c r="P137" s="96">
        <f t="shared" si="46"/>
        <v>40</v>
      </c>
      <c r="Q137" s="69" t="str">
        <f t="shared" si="47"/>
        <v xml:space="preserve"> </v>
      </c>
    </row>
    <row r="138" spans="1:17" ht="69" customHeight="1">
      <c r="A138" s="71" t="s">
        <v>17</v>
      </c>
      <c r="B138" s="235" t="s">
        <v>153</v>
      </c>
      <c r="C138" s="73" t="s">
        <v>29</v>
      </c>
      <c r="D138" s="66" t="s">
        <v>23</v>
      </c>
      <c r="E138" s="182"/>
      <c r="F138" s="590"/>
      <c r="G138" s="179" t="s">
        <v>123</v>
      </c>
      <c r="H138" s="590"/>
      <c r="I138" s="84"/>
      <c r="J138" s="95" t="str">
        <f t="shared" si="43"/>
        <v>FISIOLOGIA Dott.ssa Frongillo</v>
      </c>
      <c r="K138" s="93">
        <f>COUNTIF(C$133:H$142,J138)+K121</f>
        <v>14</v>
      </c>
      <c r="L138" s="94">
        <f t="shared" si="48"/>
        <v>20</v>
      </c>
      <c r="M138" s="91" t="str">
        <f t="shared" si="48"/>
        <v xml:space="preserve"> </v>
      </c>
      <c r="N138" s="95" t="str">
        <f aca="true" t="shared" si="49" ref="N138:N145">N121</f>
        <v>SEMINARIO VACCINAZIONI-MMC/LAVAGGIO MANI DISINFETTANTI</v>
      </c>
      <c r="O138" s="93">
        <f t="shared" si="45"/>
        <v>3</v>
      </c>
      <c r="P138" s="96">
        <f t="shared" si="46"/>
        <v>12</v>
      </c>
      <c r="Q138" s="69" t="str">
        <f t="shared" si="47"/>
        <v xml:space="preserve"> </v>
      </c>
    </row>
    <row r="139" spans="1:17" ht="69" customHeight="1">
      <c r="A139" s="77"/>
      <c r="B139" s="565"/>
      <c r="C139" s="22"/>
      <c r="E139" s="161"/>
      <c r="F139" s="590" t="s">
        <v>222</v>
      </c>
      <c r="G139" s="590"/>
      <c r="H139" s="590"/>
      <c r="I139" s="102"/>
      <c r="J139" s="95" t="str">
        <f t="shared" si="43"/>
        <v>ISTOLOGIA Dott. MASTRACCHIO</v>
      </c>
      <c r="K139" s="93">
        <f t="shared" si="44"/>
        <v>12</v>
      </c>
      <c r="L139" s="94">
        <f aca="true" t="shared" si="50" ref="L139:M145">L122</f>
        <v>15</v>
      </c>
      <c r="M139" s="91" t="str">
        <f t="shared" si="50"/>
        <v xml:space="preserve"> </v>
      </c>
      <c r="N139" s="95">
        <f t="shared" si="49"/>
        <v>0</v>
      </c>
      <c r="O139" s="93">
        <f t="shared" si="45"/>
        <v>0</v>
      </c>
      <c r="P139" s="96">
        <f t="shared" si="46"/>
        <v>3</v>
      </c>
      <c r="Q139" s="69" t="str">
        <f t="shared" si="47"/>
        <v xml:space="preserve"> </v>
      </c>
    </row>
    <row r="140" spans="1:17" ht="69" customHeight="1">
      <c r="A140" s="71" t="s">
        <v>18</v>
      </c>
      <c r="B140" s="71"/>
      <c r="C140" s="66" t="s">
        <v>34</v>
      </c>
      <c r="D140" s="556"/>
      <c r="E140" s="182"/>
      <c r="G140" s="590" t="s">
        <v>230</v>
      </c>
      <c r="H140" s="590"/>
      <c r="I140" s="75"/>
      <c r="J140" s="95" t="str">
        <f t="shared" si="43"/>
        <v>STORIA DELLA MEDICINA - Dott.ssa Tufi</v>
      </c>
      <c r="K140" s="93">
        <f t="shared" si="44"/>
        <v>11</v>
      </c>
      <c r="L140" s="94">
        <f t="shared" si="50"/>
        <v>15</v>
      </c>
      <c r="M140" s="91" t="str">
        <f t="shared" si="50"/>
        <v xml:space="preserve"> </v>
      </c>
      <c r="N140" s="95">
        <f t="shared" si="49"/>
        <v>0</v>
      </c>
      <c r="O140" s="93">
        <f t="shared" si="45"/>
        <v>0</v>
      </c>
      <c r="P140" s="96">
        <f t="shared" si="46"/>
        <v>0</v>
      </c>
      <c r="Q140" s="69" t="str">
        <f t="shared" si="47"/>
        <v>FINITO</v>
      </c>
    </row>
    <row r="141" spans="1:17" ht="69" customHeight="1">
      <c r="A141" s="71" t="s">
        <v>19</v>
      </c>
      <c r="B141" s="71"/>
      <c r="C141" s="66" t="s">
        <v>34</v>
      </c>
      <c r="D141" s="159"/>
      <c r="E141" s="182"/>
      <c r="F141" s="590"/>
      <c r="G141" s="620" t="s">
        <v>232</v>
      </c>
      <c r="H141" s="590"/>
      <c r="I141" s="75"/>
      <c r="J141" s="95" t="str">
        <f t="shared" si="43"/>
        <v>DEMOETNO ANTROPOLOGIA Dott DI MAURO</v>
      </c>
      <c r="K141" s="93">
        <f t="shared" si="44"/>
        <v>12</v>
      </c>
      <c r="L141" s="94">
        <f t="shared" si="50"/>
        <v>20</v>
      </c>
      <c r="M141" s="91" t="str">
        <f t="shared" si="50"/>
        <v xml:space="preserve"> </v>
      </c>
      <c r="N141" s="95">
        <f t="shared" si="49"/>
        <v>0</v>
      </c>
      <c r="O141" s="93">
        <f t="shared" si="45"/>
        <v>0</v>
      </c>
      <c r="P141" s="96">
        <f t="shared" si="46"/>
        <v>0</v>
      </c>
      <c r="Q141" s="69" t="str">
        <f t="shared" si="47"/>
        <v>FINITO</v>
      </c>
    </row>
    <row r="142" spans="1:17" ht="69" customHeight="1">
      <c r="A142" s="71" t="s">
        <v>20</v>
      </c>
      <c r="B142" s="71"/>
      <c r="D142" s="159"/>
      <c r="E142" s="182"/>
      <c r="F142" s="590"/>
      <c r="G142" s="145"/>
      <c r="H142" s="590"/>
      <c r="I142" s="58"/>
      <c r="J142" s="95" t="str">
        <f t="shared" si="43"/>
        <v>PEDAGOGIA dott.ssa Orlacchio</v>
      </c>
      <c r="K142" s="93">
        <f t="shared" si="44"/>
        <v>17</v>
      </c>
      <c r="L142" s="94">
        <f t="shared" si="50"/>
        <v>20</v>
      </c>
      <c r="M142" s="91" t="str">
        <f t="shared" si="50"/>
        <v xml:space="preserve"> </v>
      </c>
      <c r="N142" s="95">
        <f t="shared" si="49"/>
        <v>0</v>
      </c>
      <c r="O142" s="93">
        <f t="shared" si="45"/>
        <v>0</v>
      </c>
      <c r="P142" s="96">
        <f t="shared" si="46"/>
        <v>0</v>
      </c>
      <c r="Q142" s="69" t="str">
        <f t="shared" si="47"/>
        <v>FINITO</v>
      </c>
    </row>
    <row r="143" spans="1:17" ht="69" customHeight="1">
      <c r="A143" s="87"/>
      <c r="B143" s="146"/>
      <c r="C143" s="98"/>
      <c r="D143" s="556" t="s">
        <v>209</v>
      </c>
      <c r="E143" s="182"/>
      <c r="F143" s="145"/>
      <c r="G143" s="605"/>
      <c r="H143" s="590"/>
      <c r="I143" s="58"/>
      <c r="J143" s="95" t="str">
        <f t="shared" si="43"/>
        <v>DIAGNOSTICA IMMAGINI Dott.TANGA</v>
      </c>
      <c r="K143" s="93">
        <f t="shared" si="44"/>
        <v>11</v>
      </c>
      <c r="L143" s="94">
        <f t="shared" si="50"/>
        <v>15</v>
      </c>
      <c r="M143" s="91" t="str">
        <f t="shared" si="50"/>
        <v xml:space="preserve"> </v>
      </c>
      <c r="N143" s="95">
        <f t="shared" si="49"/>
        <v>0</v>
      </c>
      <c r="O143" s="93">
        <f t="shared" si="45"/>
        <v>0</v>
      </c>
      <c r="P143" s="96">
        <f t="shared" si="46"/>
        <v>0</v>
      </c>
      <c r="Q143" s="69" t="str">
        <f t="shared" si="47"/>
        <v>FINITO</v>
      </c>
    </row>
    <row r="144" spans="1:17" ht="69" customHeight="1">
      <c r="A144" s="90"/>
      <c r="B144" s="564"/>
      <c r="C144" s="98"/>
      <c r="D144" s="98"/>
      <c r="E144" s="98"/>
      <c r="F144" s="589" t="s">
        <v>191</v>
      </c>
      <c r="G144" s="556" t="s">
        <v>191</v>
      </c>
      <c r="H144" s="556" t="s">
        <v>191</v>
      </c>
      <c r="I144" s="58"/>
      <c r="J144" s="95" t="str">
        <f t="shared" si="43"/>
        <v>IGIENE GEN APPL Dott CORSI</v>
      </c>
      <c r="K144" s="93">
        <f t="shared" si="44"/>
        <v>0</v>
      </c>
      <c r="L144" s="94">
        <f t="shared" si="50"/>
        <v>15</v>
      </c>
      <c r="M144" s="91" t="str">
        <f t="shared" si="50"/>
        <v xml:space="preserve"> </v>
      </c>
      <c r="N144" s="95">
        <f t="shared" si="49"/>
        <v>0</v>
      </c>
      <c r="O144" s="93">
        <f t="shared" si="45"/>
        <v>0</v>
      </c>
      <c r="P144" s="96">
        <f t="shared" si="46"/>
        <v>0</v>
      </c>
      <c r="Q144" s="69" t="str">
        <f t="shared" si="47"/>
        <v>FINITO</v>
      </c>
    </row>
    <row r="145" spans="1:17" ht="69" customHeight="1">
      <c r="A145" s="40"/>
      <c r="B145" s="40"/>
      <c r="C145" s="98"/>
      <c r="D145" s="98"/>
      <c r="E145" s="98"/>
      <c r="F145" s="98"/>
      <c r="G145" s="40"/>
      <c r="H145" s="22"/>
      <c r="I145" s="58"/>
      <c r="J145" s="95">
        <f t="shared" si="43"/>
        <v>0</v>
      </c>
      <c r="K145" s="93">
        <f t="shared" si="44"/>
        <v>0</v>
      </c>
      <c r="L145" s="94">
        <f t="shared" si="50"/>
        <v>0</v>
      </c>
      <c r="M145" s="91" t="str">
        <f t="shared" si="50"/>
        <v>FINITO</v>
      </c>
      <c r="N145" s="95">
        <f t="shared" si="49"/>
        <v>0</v>
      </c>
      <c r="O145" s="93">
        <f t="shared" si="45"/>
        <v>0</v>
      </c>
      <c r="P145" s="96">
        <f t="shared" si="46"/>
        <v>0</v>
      </c>
      <c r="Q145" s="69" t="str">
        <f t="shared" si="47"/>
        <v>FINITO</v>
      </c>
    </row>
    <row r="146" spans="1:17" ht="69" customHeight="1">
      <c r="A146" s="51"/>
      <c r="B146" s="563"/>
      <c r="C146" s="7" t="s">
        <v>1</v>
      </c>
      <c r="D146" s="7" t="s">
        <v>2</v>
      </c>
      <c r="E146" s="7" t="s">
        <v>3</v>
      </c>
      <c r="F146" s="7" t="s">
        <v>4</v>
      </c>
      <c r="G146" s="7" t="s">
        <v>5</v>
      </c>
      <c r="H146" s="7" t="s">
        <v>6</v>
      </c>
      <c r="I146" s="58"/>
      <c r="J146" s="92"/>
      <c r="K146" s="60"/>
      <c r="L146" s="59"/>
      <c r="M146" s="59"/>
      <c r="N146" s="99"/>
      <c r="O146" s="55"/>
      <c r="P146" s="91"/>
      <c r="Q146" s="91"/>
    </row>
    <row r="147" spans="1:17" ht="69" customHeight="1">
      <c r="A147" s="22"/>
      <c r="B147" s="22"/>
      <c r="C147" s="16">
        <v>44543</v>
      </c>
      <c r="D147" s="16">
        <v>44544</v>
      </c>
      <c r="E147" s="16">
        <v>44545</v>
      </c>
      <c r="F147" s="16">
        <v>44546</v>
      </c>
      <c r="G147" s="16">
        <v>44547</v>
      </c>
      <c r="H147" s="16">
        <v>44548</v>
      </c>
      <c r="I147" s="58"/>
      <c r="J147" s="92"/>
      <c r="K147" s="60"/>
      <c r="L147" s="59"/>
      <c r="M147" s="59"/>
      <c r="N147" s="61"/>
      <c r="O147" s="62"/>
      <c r="P147" s="91"/>
      <c r="Q147" s="91"/>
    </row>
    <row r="148" spans="1:17" ht="69" customHeight="1">
      <c r="A148" s="151"/>
      <c r="B148" s="151"/>
      <c r="C148" s="22" t="s">
        <v>119</v>
      </c>
      <c r="D148" s="22" t="s">
        <v>119</v>
      </c>
      <c r="E148" s="22" t="s">
        <v>119</v>
      </c>
      <c r="F148" s="22" t="s">
        <v>118</v>
      </c>
      <c r="G148" s="22" t="s">
        <v>119</v>
      </c>
      <c r="H148" s="22" t="s">
        <v>119</v>
      </c>
      <c r="I148" s="58"/>
      <c r="J148" s="92"/>
      <c r="K148" s="60"/>
      <c r="L148" s="59"/>
      <c r="M148" s="59"/>
      <c r="N148" s="61"/>
      <c r="O148" s="62"/>
      <c r="P148" s="91"/>
      <c r="Q148" s="91"/>
    </row>
    <row r="149" spans="1:17" ht="69" customHeight="1">
      <c r="A149" s="65" t="s">
        <v>21</v>
      </c>
      <c r="B149" s="232" t="s">
        <v>146</v>
      </c>
      <c r="C149" s="139"/>
      <c r="D149" s="139"/>
      <c r="E149" s="139"/>
      <c r="F149" s="139"/>
      <c r="G149" s="176"/>
      <c r="H149" s="22"/>
      <c r="I149" s="58"/>
      <c r="J149" s="95" t="str">
        <f>J132</f>
        <v>DECRETO 81 - SORVEGLIANZA SANITARIA</v>
      </c>
      <c r="K149" s="93">
        <f>COUNTIF(C$150:H$159,J149)+K132</f>
        <v>9</v>
      </c>
      <c r="L149" s="94">
        <f>L132</f>
        <v>16</v>
      </c>
      <c r="M149" s="69" t="str">
        <f>IF(K149=L149,"FINITO"," ")</f>
        <v xml:space="preserve"> </v>
      </c>
      <c r="N149" s="95" t="str">
        <f>N132</f>
        <v>SOCIOLOGIA GEN Dott.MARINI</v>
      </c>
      <c r="O149" s="93">
        <f>COUNTIF(C$150:H$159,N149)+O132</f>
        <v>20</v>
      </c>
      <c r="P149" s="96">
        <f>P132</f>
        <v>20</v>
      </c>
      <c r="Q149" s="69" t="str">
        <f>IF(O149=P149,"FINITO"," ")</f>
        <v>FINITO</v>
      </c>
    </row>
    <row r="150" spans="1:17" ht="69" customHeight="1">
      <c r="A150" s="71" t="s">
        <v>10</v>
      </c>
      <c r="B150" s="235" t="s">
        <v>147</v>
      </c>
      <c r="C150" s="73" t="s">
        <v>24</v>
      </c>
      <c r="D150" s="73" t="s">
        <v>31</v>
      </c>
      <c r="E150" s="66" t="s">
        <v>122</v>
      </c>
      <c r="F150" s="74" t="s">
        <v>32</v>
      </c>
      <c r="G150" s="175" t="s">
        <v>28</v>
      </c>
      <c r="H150" s="175" t="s">
        <v>28</v>
      </c>
      <c r="I150" s="58"/>
      <c r="J150" s="95" t="str">
        <f aca="true" t="shared" si="51" ref="J150:J162">J133</f>
        <v>GENETICA Prof.ssa BONGIORNO</v>
      </c>
      <c r="K150" s="93">
        <f aca="true" t="shared" si="52" ref="K150:K162">COUNTIF(C$150:H$159,J150)+K133</f>
        <v>19</v>
      </c>
      <c r="L150" s="94">
        <f aca="true" t="shared" si="53" ref="L150:L162">L133</f>
        <v>20</v>
      </c>
      <c r="M150" s="69" t="str">
        <f aca="true" t="shared" si="54" ref="M150:M162">IF(K150=L150,"FINITO"," ")</f>
        <v xml:space="preserve"> </v>
      </c>
      <c r="N150" s="95" t="str">
        <f aca="true" t="shared" si="55" ref="N150:N162">N133</f>
        <v>PSICOLOGIA GEN Dott. BUONO</v>
      </c>
      <c r="O150" s="93">
        <f>COUNTIF(C$150:H$159,N150)+O133</f>
        <v>17</v>
      </c>
      <c r="P150" s="96">
        <f aca="true" t="shared" si="56" ref="P150:P162">P133</f>
        <v>25</v>
      </c>
      <c r="Q150" s="69" t="str">
        <f aca="true" t="shared" si="57" ref="Q150:Q162">IF(O150=P150,"FINITO"," ")</f>
        <v xml:space="preserve"> </v>
      </c>
    </row>
    <row r="151" spans="1:17" ht="69" customHeight="1">
      <c r="A151" s="71" t="s">
        <v>12</v>
      </c>
      <c r="B151" s="235" t="s">
        <v>149</v>
      </c>
      <c r="C151" s="73" t="s">
        <v>24</v>
      </c>
      <c r="D151" s="73" t="s">
        <v>31</v>
      </c>
      <c r="E151" s="66" t="s">
        <v>122</v>
      </c>
      <c r="F151" s="74" t="s">
        <v>32</v>
      </c>
      <c r="G151" s="175" t="s">
        <v>28</v>
      </c>
      <c r="H151" s="175" t="s">
        <v>28</v>
      </c>
      <c r="I151" s="58"/>
      <c r="J151" s="95" t="str">
        <f t="shared" si="51"/>
        <v>BIOCHIMICA Prof.ssa BONGIORNO</v>
      </c>
      <c r="K151" s="93">
        <f t="shared" si="52"/>
        <v>20</v>
      </c>
      <c r="L151" s="94">
        <f t="shared" si="53"/>
        <v>20</v>
      </c>
      <c r="M151" s="69" t="str">
        <f t="shared" si="54"/>
        <v>FINITO</v>
      </c>
      <c r="N151" s="95" t="str">
        <f t="shared" si="55"/>
        <v>INFERMIERISTICA GEN Dott.ssa Mallia</v>
      </c>
      <c r="O151" s="93">
        <f aca="true" t="shared" si="58" ref="O151:O162">COUNTIF(C$150:H$159,N151)+O134</f>
        <v>20</v>
      </c>
      <c r="P151" s="96">
        <f t="shared" si="56"/>
        <v>25</v>
      </c>
      <c r="Q151" s="69" t="str">
        <f t="shared" si="57"/>
        <v xml:space="preserve"> </v>
      </c>
    </row>
    <row r="152" spans="1:17" ht="69" customHeight="1">
      <c r="A152" s="71" t="s">
        <v>13</v>
      </c>
      <c r="B152" s="235" t="s">
        <v>150</v>
      </c>
      <c r="C152" s="73" t="s">
        <v>24</v>
      </c>
      <c r="D152" s="73" t="s">
        <v>31</v>
      </c>
      <c r="E152" s="66" t="s">
        <v>122</v>
      </c>
      <c r="F152" s="168" t="s">
        <v>32</v>
      </c>
      <c r="G152" s="175" t="s">
        <v>28</v>
      </c>
      <c r="H152" s="175" t="s">
        <v>28</v>
      </c>
      <c r="I152" s="58"/>
      <c r="J152" s="95" t="str">
        <f t="shared" si="51"/>
        <v>BIOFISICA Prof.ssa NICOLAI</v>
      </c>
      <c r="K152" s="93">
        <f t="shared" si="52"/>
        <v>14</v>
      </c>
      <c r="L152" s="94">
        <f t="shared" si="53"/>
        <v>20</v>
      </c>
      <c r="M152" s="69" t="str">
        <f t="shared" si="54"/>
        <v xml:space="preserve"> </v>
      </c>
      <c r="N152" s="95" t="str">
        <f t="shared" si="55"/>
        <v>INFERMIERISTICA CLIN Dott.BIANCHI C</v>
      </c>
      <c r="O152" s="93">
        <f t="shared" si="58"/>
        <v>18</v>
      </c>
      <c r="P152" s="96">
        <f t="shared" si="56"/>
        <v>30</v>
      </c>
      <c r="Q152" s="69" t="str">
        <f t="shared" si="57"/>
        <v xml:space="preserve"> </v>
      </c>
    </row>
    <row r="153" spans="1:17" ht="69" customHeight="1">
      <c r="A153" s="71" t="s">
        <v>14</v>
      </c>
      <c r="B153" s="235" t="s">
        <v>151</v>
      </c>
      <c r="C153" s="73" t="s">
        <v>24</v>
      </c>
      <c r="D153" s="592" t="s">
        <v>27</v>
      </c>
      <c r="E153" s="175" t="s">
        <v>28</v>
      </c>
      <c r="F153" s="76" t="s">
        <v>180</v>
      </c>
      <c r="G153" s="621" t="s">
        <v>28</v>
      </c>
      <c r="H153" s="74" t="s">
        <v>33</v>
      </c>
      <c r="I153" s="58"/>
      <c r="J153" s="95" t="str">
        <f t="shared" si="51"/>
        <v>BIOLOGIA APPLICATA Dott.ssa Bellizia</v>
      </c>
      <c r="K153" s="93">
        <f t="shared" si="52"/>
        <v>20</v>
      </c>
      <c r="L153" s="94">
        <f t="shared" si="53"/>
        <v>20</v>
      </c>
      <c r="M153" s="69" t="str">
        <f t="shared" si="54"/>
        <v>FINITO</v>
      </c>
      <c r="N153" s="95" t="str">
        <f t="shared" si="55"/>
        <v>ORGANIZZAZIONE PROF Dott.ssa Bianchi L</v>
      </c>
      <c r="O153" s="93">
        <f t="shared" si="58"/>
        <v>24</v>
      </c>
      <c r="P153" s="96">
        <f t="shared" si="56"/>
        <v>30</v>
      </c>
      <c r="Q153" s="69" t="str">
        <f t="shared" si="57"/>
        <v xml:space="preserve"> </v>
      </c>
    </row>
    <row r="154" spans="1:17" ht="69" customHeight="1">
      <c r="A154" s="71" t="s">
        <v>16</v>
      </c>
      <c r="B154" s="235" t="s">
        <v>152</v>
      </c>
      <c r="C154" s="73" t="s">
        <v>31</v>
      </c>
      <c r="D154" s="592" t="s">
        <v>27</v>
      </c>
      <c r="E154" s="175" t="s">
        <v>28</v>
      </c>
      <c r="F154" s="76" t="s">
        <v>180</v>
      </c>
      <c r="G154" s="621" t="s">
        <v>28</v>
      </c>
      <c r="H154" s="74" t="s">
        <v>33</v>
      </c>
      <c r="I154" s="58"/>
      <c r="J154" s="95" t="str">
        <f t="shared" si="51"/>
        <v>ANATOMIA UMANA Dott. Mastracchio</v>
      </c>
      <c r="K154" s="93">
        <f t="shared" si="52"/>
        <v>14</v>
      </c>
      <c r="L154" s="94">
        <f t="shared" si="53"/>
        <v>30</v>
      </c>
      <c r="M154" s="69" t="str">
        <f t="shared" si="54"/>
        <v xml:space="preserve"> </v>
      </c>
      <c r="N154" s="95" t="str">
        <f t="shared" si="55"/>
        <v>INGLESE  Dott.ssa</v>
      </c>
      <c r="O154" s="93">
        <f t="shared" si="58"/>
        <v>0</v>
      </c>
      <c r="P154" s="96">
        <f t="shared" si="56"/>
        <v>40</v>
      </c>
      <c r="Q154" s="69" t="str">
        <f t="shared" si="57"/>
        <v xml:space="preserve"> </v>
      </c>
    </row>
    <row r="155" spans="1:17" ht="69" customHeight="1">
      <c r="A155" s="71" t="s">
        <v>17</v>
      </c>
      <c r="B155" s="235" t="s">
        <v>153</v>
      </c>
      <c r="C155" s="73" t="s">
        <v>31</v>
      </c>
      <c r="D155" s="592" t="s">
        <v>27</v>
      </c>
      <c r="E155" s="175" t="s">
        <v>28</v>
      </c>
      <c r="F155" s="76" t="s">
        <v>180</v>
      </c>
      <c r="G155" s="622" t="s">
        <v>221</v>
      </c>
      <c r="H155" s="74" t="s">
        <v>33</v>
      </c>
      <c r="I155" s="58"/>
      <c r="J155" s="95" t="str">
        <f t="shared" si="51"/>
        <v>FISIOLOGIA Dott.ssa Frongillo</v>
      </c>
      <c r="K155" s="93">
        <f>COUNTIF(C$150:H$159,J155)+K138</f>
        <v>20</v>
      </c>
      <c r="L155" s="94">
        <f t="shared" si="53"/>
        <v>20</v>
      </c>
      <c r="M155" s="69" t="str">
        <f t="shared" si="54"/>
        <v>FINITO</v>
      </c>
      <c r="N155" s="95" t="str">
        <f t="shared" si="55"/>
        <v>SEMINARIO VACCINAZIONI-MMC/LAVAGGIO MANI DISINFETTANTI</v>
      </c>
      <c r="O155" s="93">
        <f t="shared" si="58"/>
        <v>6</v>
      </c>
      <c r="P155" s="96">
        <f t="shared" si="56"/>
        <v>12</v>
      </c>
      <c r="Q155" s="69" t="str">
        <f t="shared" si="57"/>
        <v xml:space="preserve"> </v>
      </c>
    </row>
    <row r="156" spans="1:17" ht="69" customHeight="1">
      <c r="A156" s="77"/>
      <c r="B156" s="565"/>
      <c r="C156" s="22" t="s">
        <v>119</v>
      </c>
      <c r="D156" s="158" t="s">
        <v>119</v>
      </c>
      <c r="E156" s="175" t="s">
        <v>28</v>
      </c>
      <c r="F156" s="135"/>
      <c r="G156" s="72" t="s">
        <v>124</v>
      </c>
      <c r="I156" s="75"/>
      <c r="J156" s="95" t="str">
        <f t="shared" si="51"/>
        <v>ISTOLOGIA Dott. MASTRACCHIO</v>
      </c>
      <c r="K156" s="93">
        <f t="shared" si="52"/>
        <v>12</v>
      </c>
      <c r="L156" s="94">
        <f t="shared" si="53"/>
        <v>15</v>
      </c>
      <c r="M156" s="69" t="str">
        <f t="shared" si="54"/>
        <v xml:space="preserve"> </v>
      </c>
      <c r="N156" s="95">
        <f t="shared" si="55"/>
        <v>0</v>
      </c>
      <c r="O156" s="93">
        <f t="shared" si="58"/>
        <v>0</v>
      </c>
      <c r="P156" s="96">
        <f t="shared" si="56"/>
        <v>3</v>
      </c>
      <c r="Q156" s="69" t="str">
        <f t="shared" si="57"/>
        <v xml:space="preserve"> </v>
      </c>
    </row>
    <row r="157" spans="1:17" ht="69" customHeight="1">
      <c r="A157" s="71" t="s">
        <v>18</v>
      </c>
      <c r="B157" s="71"/>
      <c r="C157" s="179" t="s">
        <v>123</v>
      </c>
      <c r="D157" s="74" t="s">
        <v>33</v>
      </c>
      <c r="E157" s="565"/>
      <c r="F157" s="22"/>
      <c r="G157" s="72" t="s">
        <v>124</v>
      </c>
      <c r="H157" s="22"/>
      <c r="I157" s="75"/>
      <c r="J157" s="95" t="str">
        <f t="shared" si="51"/>
        <v>STORIA DELLA MEDICINA - Dott.ssa Tufi</v>
      </c>
      <c r="K157" s="93">
        <f t="shared" si="52"/>
        <v>11</v>
      </c>
      <c r="L157" s="94">
        <f t="shared" si="53"/>
        <v>15</v>
      </c>
      <c r="M157" s="69" t="str">
        <f t="shared" si="54"/>
        <v xml:space="preserve"> </v>
      </c>
      <c r="N157" s="95">
        <f t="shared" si="55"/>
        <v>0</v>
      </c>
      <c r="O157" s="93">
        <f t="shared" si="58"/>
        <v>0</v>
      </c>
      <c r="P157" s="96">
        <f t="shared" si="56"/>
        <v>0</v>
      </c>
      <c r="Q157" s="69" t="str">
        <f t="shared" si="57"/>
        <v>FINITO</v>
      </c>
    </row>
    <row r="158" spans="1:17" ht="69" customHeight="1">
      <c r="A158" s="71" t="s">
        <v>19</v>
      </c>
      <c r="B158" s="71"/>
      <c r="C158" s="179" t="s">
        <v>123</v>
      </c>
      <c r="D158" s="74" t="s">
        <v>33</v>
      </c>
      <c r="E158" s="565"/>
      <c r="F158" s="22"/>
      <c r="G158" s="72" t="s">
        <v>124</v>
      </c>
      <c r="H158" s="22"/>
      <c r="I158" s="58"/>
      <c r="J158" s="95" t="str">
        <f t="shared" si="51"/>
        <v>DEMOETNO ANTROPOLOGIA Dott DI MAURO</v>
      </c>
      <c r="K158" s="93">
        <f t="shared" si="52"/>
        <v>15</v>
      </c>
      <c r="L158" s="94">
        <f t="shared" si="53"/>
        <v>20</v>
      </c>
      <c r="M158" s="69" t="str">
        <f t="shared" si="54"/>
        <v xml:space="preserve"> </v>
      </c>
      <c r="N158" s="95">
        <f t="shared" si="55"/>
        <v>0</v>
      </c>
      <c r="O158" s="93">
        <f t="shared" si="58"/>
        <v>0</v>
      </c>
      <c r="P158" s="96">
        <f t="shared" si="56"/>
        <v>0</v>
      </c>
      <c r="Q158" s="69" t="str">
        <f t="shared" si="57"/>
        <v>FINITO</v>
      </c>
    </row>
    <row r="159" spans="1:17" ht="69" customHeight="1">
      <c r="A159" s="71" t="s">
        <v>20</v>
      </c>
      <c r="B159" s="71"/>
      <c r="C159" s="179" t="s">
        <v>123</v>
      </c>
      <c r="D159" s="74" t="s">
        <v>33</v>
      </c>
      <c r="E159" s="565"/>
      <c r="F159" s="22"/>
      <c r="G159" s="72" t="s">
        <v>124</v>
      </c>
      <c r="H159" s="22"/>
      <c r="I159" s="58"/>
      <c r="J159" s="95" t="str">
        <f t="shared" si="51"/>
        <v>PEDAGOGIA dott.ssa Orlacchio</v>
      </c>
      <c r="K159" s="93">
        <f t="shared" si="52"/>
        <v>17</v>
      </c>
      <c r="L159" s="94">
        <f t="shared" si="53"/>
        <v>20</v>
      </c>
      <c r="M159" s="69" t="str">
        <f t="shared" si="54"/>
        <v xml:space="preserve"> </v>
      </c>
      <c r="N159" s="95">
        <f t="shared" si="55"/>
        <v>0</v>
      </c>
      <c r="O159" s="93">
        <f t="shared" si="58"/>
        <v>0</v>
      </c>
      <c r="P159" s="96">
        <f t="shared" si="56"/>
        <v>0</v>
      </c>
      <c r="Q159" s="69" t="str">
        <f t="shared" si="57"/>
        <v>FINITO</v>
      </c>
    </row>
    <row r="160" spans="1:17" ht="69" customHeight="1">
      <c r="A160" s="87"/>
      <c r="B160" s="87"/>
      <c r="C160" s="132"/>
      <c r="D160" s="132"/>
      <c r="E160" s="565"/>
      <c r="F160" s="22"/>
      <c r="H160" s="22"/>
      <c r="I160" s="52"/>
      <c r="J160" s="95" t="str">
        <f t="shared" si="51"/>
        <v>DIAGNOSTICA IMMAGINI Dott.TANGA</v>
      </c>
      <c r="K160" s="93">
        <f t="shared" si="52"/>
        <v>11</v>
      </c>
      <c r="L160" s="94">
        <f t="shared" si="53"/>
        <v>15</v>
      </c>
      <c r="M160" s="69" t="str">
        <f t="shared" si="54"/>
        <v xml:space="preserve"> </v>
      </c>
      <c r="N160" s="95">
        <f t="shared" si="55"/>
        <v>0</v>
      </c>
      <c r="O160" s="93">
        <f t="shared" si="58"/>
        <v>0</v>
      </c>
      <c r="P160" s="96">
        <f t="shared" si="56"/>
        <v>0</v>
      </c>
      <c r="Q160" s="69" t="str">
        <f t="shared" si="57"/>
        <v>FINITO</v>
      </c>
    </row>
    <row r="161" spans="1:17" ht="69" customHeight="1">
      <c r="A161" s="90"/>
      <c r="B161" s="90"/>
      <c r="C161" s="132"/>
      <c r="D161" s="132"/>
      <c r="E161" s="565"/>
      <c r="F161" s="22"/>
      <c r="H161" s="22"/>
      <c r="I161" s="52"/>
      <c r="J161" s="95" t="str">
        <f t="shared" si="51"/>
        <v>IGIENE GEN APPL Dott CORSI</v>
      </c>
      <c r="K161" s="93">
        <f t="shared" si="52"/>
        <v>0</v>
      </c>
      <c r="L161" s="94">
        <f t="shared" si="53"/>
        <v>15</v>
      </c>
      <c r="M161" s="69" t="str">
        <f t="shared" si="54"/>
        <v xml:space="preserve"> </v>
      </c>
      <c r="N161" s="95">
        <f t="shared" si="55"/>
        <v>0</v>
      </c>
      <c r="O161" s="93">
        <f t="shared" si="58"/>
        <v>0</v>
      </c>
      <c r="P161" s="96">
        <f t="shared" si="56"/>
        <v>0</v>
      </c>
      <c r="Q161" s="69" t="str">
        <f t="shared" si="57"/>
        <v>FINITO</v>
      </c>
    </row>
    <row r="162" spans="1:17" ht="69" customHeight="1">
      <c r="A162" s="40"/>
      <c r="B162" s="571"/>
      <c r="C162" s="132"/>
      <c r="D162" s="132"/>
      <c r="E162" s="565"/>
      <c r="F162" s="22"/>
      <c r="G162" s="22"/>
      <c r="H162" s="22"/>
      <c r="I162" s="58"/>
      <c r="J162" s="95">
        <f t="shared" si="51"/>
        <v>0</v>
      </c>
      <c r="K162" s="93">
        <f t="shared" si="52"/>
        <v>0</v>
      </c>
      <c r="L162" s="94">
        <f t="shared" si="53"/>
        <v>0</v>
      </c>
      <c r="M162" s="69" t="str">
        <f t="shared" si="54"/>
        <v>FINITO</v>
      </c>
      <c r="N162" s="95">
        <f t="shared" si="55"/>
        <v>0</v>
      </c>
      <c r="O162" s="93">
        <f t="shared" si="58"/>
        <v>0</v>
      </c>
      <c r="P162" s="96">
        <f t="shared" si="56"/>
        <v>0</v>
      </c>
      <c r="Q162" s="69" t="str">
        <f t="shared" si="57"/>
        <v>FINITO</v>
      </c>
    </row>
    <row r="163" spans="1:17" ht="69" customHeight="1">
      <c r="A163" s="51"/>
      <c r="B163" s="563"/>
      <c r="C163" s="7" t="s">
        <v>1</v>
      </c>
      <c r="D163" s="7" t="s">
        <v>2</v>
      </c>
      <c r="E163" s="7" t="s">
        <v>3</v>
      </c>
      <c r="F163" s="7" t="s">
        <v>4</v>
      </c>
      <c r="G163" s="7" t="s">
        <v>5</v>
      </c>
      <c r="H163" s="7" t="s">
        <v>6</v>
      </c>
      <c r="I163" s="58"/>
      <c r="J163" s="92"/>
      <c r="K163" s="60"/>
      <c r="L163" s="92"/>
      <c r="M163" s="59"/>
      <c r="N163" s="99"/>
      <c r="O163" s="55"/>
      <c r="P163" s="85"/>
      <c r="Q163" s="86"/>
    </row>
    <row r="164" spans="1:17" ht="69" customHeight="1">
      <c r="A164" s="22"/>
      <c r="B164" s="158"/>
      <c r="C164" s="140">
        <v>44550</v>
      </c>
      <c r="D164" s="140">
        <v>44551</v>
      </c>
      <c r="E164" s="140">
        <v>44552</v>
      </c>
      <c r="F164" s="140">
        <v>44553</v>
      </c>
      <c r="G164" s="140">
        <v>44554</v>
      </c>
      <c r="H164" s="140">
        <v>44555</v>
      </c>
      <c r="I164" s="58"/>
      <c r="J164" s="92"/>
      <c r="K164" s="60"/>
      <c r="L164" s="92"/>
      <c r="M164" s="59"/>
      <c r="N164" s="61"/>
      <c r="O164" s="62"/>
      <c r="P164" s="106"/>
      <c r="Q164" s="107"/>
    </row>
    <row r="165" spans="1:17" ht="69" customHeight="1">
      <c r="A165" s="151"/>
      <c r="B165" s="151"/>
      <c r="C165" s="22" t="s">
        <v>119</v>
      </c>
      <c r="D165" s="22" t="s">
        <v>119</v>
      </c>
      <c r="E165" s="22" t="s">
        <v>119</v>
      </c>
      <c r="F165" s="22" t="s">
        <v>119</v>
      </c>
      <c r="G165" s="22" t="s">
        <v>119</v>
      </c>
      <c r="H165" s="22" t="s">
        <v>119</v>
      </c>
      <c r="I165" s="58"/>
      <c r="J165" s="92"/>
      <c r="K165" s="60"/>
      <c r="L165" s="92"/>
      <c r="M165" s="59"/>
      <c r="N165" s="61"/>
      <c r="O165" s="62"/>
      <c r="P165" s="108"/>
      <c r="Q165" s="108"/>
    </row>
    <row r="166" spans="1:17" ht="69" customHeight="1">
      <c r="A166" s="65" t="s">
        <v>21</v>
      </c>
      <c r="B166" s="65"/>
      <c r="C166" s="139" t="s">
        <v>125</v>
      </c>
      <c r="D166" s="139" t="s">
        <v>125</v>
      </c>
      <c r="F166" s="161"/>
      <c r="G166" s="161"/>
      <c r="H166" s="161"/>
      <c r="I166" s="58"/>
      <c r="J166" s="95" t="str">
        <f>J149</f>
        <v>DECRETO 81 - SORVEGLIANZA SANITARIA</v>
      </c>
      <c r="K166" s="93">
        <f>COUNTIF(C$167:H$176,J166)+K149</f>
        <v>9</v>
      </c>
      <c r="L166" s="94">
        <f>L149</f>
        <v>16</v>
      </c>
      <c r="M166" s="97" t="str">
        <f>IF(K166=L166,"FINITO"," ")</f>
        <v xml:space="preserve"> </v>
      </c>
      <c r="N166" s="95" t="str">
        <f>N149</f>
        <v>SOCIOLOGIA GEN Dott.MARINI</v>
      </c>
      <c r="O166" s="93">
        <f>COUNTIF(C$167:H$176,N166)+O149</f>
        <v>20</v>
      </c>
      <c r="P166" s="96">
        <f>P149</f>
        <v>20</v>
      </c>
      <c r="Q166" s="69" t="str">
        <f>IF(O166=P166,"FINITO"," ")</f>
        <v>FINITO</v>
      </c>
    </row>
    <row r="167" spans="1:17" ht="69" customHeight="1">
      <c r="A167" s="71" t="s">
        <v>10</v>
      </c>
      <c r="B167" s="71"/>
      <c r="C167" s="74" t="s">
        <v>32</v>
      </c>
      <c r="D167" s="74" t="s">
        <v>32</v>
      </c>
      <c r="E167" s="141" t="s">
        <v>194</v>
      </c>
      <c r="F167" s="161"/>
      <c r="G167" s="161"/>
      <c r="H167" s="161"/>
      <c r="I167" s="58"/>
      <c r="J167" s="95" t="str">
        <f aca="true" t="shared" si="59" ref="J167:J179">J150</f>
        <v>GENETICA Prof.ssa BONGIORNO</v>
      </c>
      <c r="K167" s="93">
        <f aca="true" t="shared" si="60" ref="K167:K179">COUNTIF(C$167:H$176,J167)+K150</f>
        <v>19</v>
      </c>
      <c r="L167" s="94">
        <f aca="true" t="shared" si="61" ref="L167:L179">L150</f>
        <v>20</v>
      </c>
      <c r="M167" s="97" t="str">
        <f aca="true" t="shared" si="62" ref="M167:M179">IF(K167=L167,"FINITO"," ")</f>
        <v xml:space="preserve"> </v>
      </c>
      <c r="N167" s="95" t="str">
        <f aca="true" t="shared" si="63" ref="N167:N179">N150</f>
        <v>PSICOLOGIA GEN Dott. BUONO</v>
      </c>
      <c r="O167" s="93">
        <f aca="true" t="shared" si="64" ref="O167:O179">COUNTIF(C$167:H$176,N167)+O150</f>
        <v>17</v>
      </c>
      <c r="P167" s="96">
        <f aca="true" t="shared" si="65" ref="P167:P179">P150</f>
        <v>25</v>
      </c>
      <c r="Q167" s="69" t="str">
        <f aca="true" t="shared" si="66" ref="Q167:Q179">IF(O167=P167,"FINITO"," ")</f>
        <v xml:space="preserve"> </v>
      </c>
    </row>
    <row r="168" spans="1:17" ht="69" customHeight="1">
      <c r="A168" s="71" t="s">
        <v>12</v>
      </c>
      <c r="B168" s="71"/>
      <c r="C168" s="74" t="s">
        <v>32</v>
      </c>
      <c r="D168" s="74" t="s">
        <v>32</v>
      </c>
      <c r="E168" s="626" t="s">
        <v>33</v>
      </c>
      <c r="F168" s="161"/>
      <c r="G168" s="161"/>
      <c r="H168" s="161"/>
      <c r="I168" s="58"/>
      <c r="J168" s="95" t="str">
        <f t="shared" si="59"/>
        <v>BIOCHIMICA Prof.ssa BONGIORNO</v>
      </c>
      <c r="K168" s="93">
        <f t="shared" si="60"/>
        <v>20</v>
      </c>
      <c r="L168" s="94">
        <f t="shared" si="61"/>
        <v>20</v>
      </c>
      <c r="M168" s="97" t="str">
        <f t="shared" si="62"/>
        <v>FINITO</v>
      </c>
      <c r="N168" s="95" t="str">
        <f t="shared" si="63"/>
        <v>INFERMIERISTICA GEN Dott.ssa Mallia</v>
      </c>
      <c r="O168" s="93">
        <f t="shared" si="64"/>
        <v>23</v>
      </c>
      <c r="P168" s="96">
        <f t="shared" si="65"/>
        <v>25</v>
      </c>
      <c r="Q168" s="69" t="str">
        <f t="shared" si="66"/>
        <v xml:space="preserve"> </v>
      </c>
    </row>
    <row r="169" spans="1:17" ht="69" customHeight="1">
      <c r="A169" s="71" t="s">
        <v>13</v>
      </c>
      <c r="B169" s="71"/>
      <c r="C169" s="74" t="s">
        <v>32</v>
      </c>
      <c r="D169" s="74" t="s">
        <v>32</v>
      </c>
      <c r="E169" s="626" t="s">
        <v>33</v>
      </c>
      <c r="F169" s="161"/>
      <c r="G169" s="161"/>
      <c r="H169" s="161"/>
      <c r="I169" s="58"/>
      <c r="J169" s="95" t="str">
        <f t="shared" si="59"/>
        <v>BIOFISICA Prof.ssa NICOLAI</v>
      </c>
      <c r="K169" s="93">
        <f t="shared" si="60"/>
        <v>18</v>
      </c>
      <c r="L169" s="94">
        <f t="shared" si="61"/>
        <v>20</v>
      </c>
      <c r="M169" s="97" t="str">
        <f t="shared" si="62"/>
        <v xml:space="preserve"> </v>
      </c>
      <c r="N169" s="95" t="str">
        <f t="shared" si="63"/>
        <v>INFERMIERISTICA CLIN Dott.BIANCHI C</v>
      </c>
      <c r="O169" s="93">
        <f t="shared" si="64"/>
        <v>24</v>
      </c>
      <c r="P169" s="96">
        <f t="shared" si="65"/>
        <v>30</v>
      </c>
      <c r="Q169" s="69" t="str">
        <f t="shared" si="66"/>
        <v xml:space="preserve"> </v>
      </c>
    </row>
    <row r="170" spans="1:17" ht="69" customHeight="1">
      <c r="A170" s="71" t="s">
        <v>14</v>
      </c>
      <c r="B170" s="71"/>
      <c r="C170" s="72" t="s">
        <v>27</v>
      </c>
      <c r="D170" s="74" t="s">
        <v>33</v>
      </c>
      <c r="E170" s="626" t="s">
        <v>33</v>
      </c>
      <c r="F170" s="161"/>
      <c r="G170" s="161"/>
      <c r="H170" s="161"/>
      <c r="I170" s="58"/>
      <c r="J170" s="95" t="str">
        <f t="shared" si="59"/>
        <v>BIOLOGIA APPLICATA Dott.ssa Bellizia</v>
      </c>
      <c r="K170" s="93">
        <f t="shared" si="60"/>
        <v>20</v>
      </c>
      <c r="L170" s="94">
        <f t="shared" si="61"/>
        <v>20</v>
      </c>
      <c r="M170" s="97" t="str">
        <f t="shared" si="62"/>
        <v>FINITO</v>
      </c>
      <c r="N170" s="95" t="str">
        <f t="shared" si="63"/>
        <v>ORGANIZZAZIONE PROF Dott.ssa Bianchi L</v>
      </c>
      <c r="O170" s="93">
        <f t="shared" si="64"/>
        <v>24</v>
      </c>
      <c r="P170" s="96">
        <f t="shared" si="65"/>
        <v>30</v>
      </c>
      <c r="Q170" s="69" t="str">
        <f t="shared" si="66"/>
        <v xml:space="preserve"> </v>
      </c>
    </row>
    <row r="171" spans="1:17" ht="69" customHeight="1">
      <c r="A171" s="71" t="s">
        <v>16</v>
      </c>
      <c r="B171" s="71"/>
      <c r="C171" s="72" t="s">
        <v>27</v>
      </c>
      <c r="D171" s="74" t="s">
        <v>33</v>
      </c>
      <c r="E171" s="626" t="s">
        <v>33</v>
      </c>
      <c r="F171" s="161"/>
      <c r="G171" s="161"/>
      <c r="H171" s="161"/>
      <c r="I171" s="58"/>
      <c r="J171" s="95" t="str">
        <f t="shared" si="59"/>
        <v>ANATOMIA UMANA Dott. Mastracchio</v>
      </c>
      <c r="K171" s="93">
        <f t="shared" si="60"/>
        <v>20</v>
      </c>
      <c r="L171" s="94">
        <f t="shared" si="61"/>
        <v>30</v>
      </c>
      <c r="M171" s="97" t="str">
        <f t="shared" si="62"/>
        <v xml:space="preserve"> </v>
      </c>
      <c r="N171" s="95" t="str">
        <f t="shared" si="63"/>
        <v>INGLESE  Dott.ssa</v>
      </c>
      <c r="O171" s="93">
        <f t="shared" si="64"/>
        <v>0</v>
      </c>
      <c r="P171" s="96">
        <f t="shared" si="65"/>
        <v>40</v>
      </c>
      <c r="Q171" s="69" t="str">
        <f t="shared" si="66"/>
        <v xml:space="preserve"> </v>
      </c>
    </row>
    <row r="172" spans="1:17" ht="69" customHeight="1">
      <c r="A172" s="71" t="s">
        <v>17</v>
      </c>
      <c r="B172" s="71"/>
      <c r="C172" s="72" t="s">
        <v>27</v>
      </c>
      <c r="D172" s="74" t="s">
        <v>33</v>
      </c>
      <c r="E172" s="560"/>
      <c r="F172" s="161"/>
      <c r="G172" s="161"/>
      <c r="H172" s="161"/>
      <c r="I172" s="58"/>
      <c r="J172" s="95" t="str">
        <f t="shared" si="59"/>
        <v>FISIOLOGIA Dott.ssa Frongillo</v>
      </c>
      <c r="K172" s="93">
        <f t="shared" si="60"/>
        <v>27</v>
      </c>
      <c r="L172" s="94">
        <f t="shared" si="61"/>
        <v>20</v>
      </c>
      <c r="M172" s="97" t="str">
        <f t="shared" si="62"/>
        <v xml:space="preserve"> </v>
      </c>
      <c r="N172" s="95" t="str">
        <f t="shared" si="63"/>
        <v>SEMINARIO VACCINAZIONI-MMC/LAVAGGIO MANI DISINFETTANTI</v>
      </c>
      <c r="O172" s="93">
        <f t="shared" si="64"/>
        <v>6</v>
      </c>
      <c r="P172" s="96">
        <f t="shared" si="65"/>
        <v>12</v>
      </c>
      <c r="Q172" s="69" t="str">
        <f t="shared" si="66"/>
        <v xml:space="preserve"> </v>
      </c>
    </row>
    <row r="173" spans="1:17" ht="69" customHeight="1">
      <c r="A173" s="77"/>
      <c r="B173" s="565"/>
      <c r="C173" s="22" t="s">
        <v>119</v>
      </c>
      <c r="D173" s="158" t="s">
        <v>119</v>
      </c>
      <c r="E173" s="73" t="s">
        <v>29</v>
      </c>
      <c r="F173" s="161"/>
      <c r="G173" s="161"/>
      <c r="H173" s="161"/>
      <c r="I173" s="75"/>
      <c r="J173" s="95" t="str">
        <f t="shared" si="59"/>
        <v>ISTOLOGIA Dott. MASTRACCHIO</v>
      </c>
      <c r="K173" s="93">
        <f>COUNTIF(C$166:H$176,J173)+K156</f>
        <v>12</v>
      </c>
      <c r="L173" s="94">
        <f t="shared" si="61"/>
        <v>15</v>
      </c>
      <c r="M173" s="97" t="str">
        <f t="shared" si="62"/>
        <v xml:space="preserve"> </v>
      </c>
      <c r="N173" s="95">
        <f t="shared" si="63"/>
        <v>0</v>
      </c>
      <c r="O173" s="93">
        <f t="shared" si="64"/>
        <v>0</v>
      </c>
      <c r="P173" s="96">
        <f t="shared" si="65"/>
        <v>3</v>
      </c>
      <c r="Q173" s="69" t="str">
        <f t="shared" si="66"/>
        <v xml:space="preserve"> </v>
      </c>
    </row>
    <row r="174" spans="1:17" ht="69" customHeight="1">
      <c r="A174" s="71" t="s">
        <v>18</v>
      </c>
      <c r="B174" s="71"/>
      <c r="C174" s="72" t="s">
        <v>123</v>
      </c>
      <c r="D174" s="72" t="s">
        <v>123</v>
      </c>
      <c r="E174" s="73" t="s">
        <v>29</v>
      </c>
      <c r="F174" s="161"/>
      <c r="G174" s="161"/>
      <c r="H174" s="161"/>
      <c r="I174" s="75"/>
      <c r="J174" s="95" t="str">
        <f t="shared" si="59"/>
        <v>STORIA DELLA MEDICINA - Dott.ssa Tufi</v>
      </c>
      <c r="K174" s="93">
        <f t="shared" si="60"/>
        <v>11</v>
      </c>
      <c r="L174" s="94">
        <f t="shared" si="61"/>
        <v>15</v>
      </c>
      <c r="M174" s="97" t="str">
        <f t="shared" si="62"/>
        <v xml:space="preserve"> </v>
      </c>
      <c r="N174" s="95">
        <f t="shared" si="63"/>
        <v>0</v>
      </c>
      <c r="O174" s="93">
        <f t="shared" si="64"/>
        <v>0</v>
      </c>
      <c r="P174" s="96">
        <f t="shared" si="65"/>
        <v>0</v>
      </c>
      <c r="Q174" s="69" t="str">
        <f t="shared" si="66"/>
        <v>FINITO</v>
      </c>
    </row>
    <row r="175" spans="1:17" ht="69" customHeight="1">
      <c r="A175" s="71" t="s">
        <v>19</v>
      </c>
      <c r="B175" s="71"/>
      <c r="C175" s="72" t="s">
        <v>123</v>
      </c>
      <c r="D175" s="72" t="s">
        <v>123</v>
      </c>
      <c r="E175" s="73" t="s">
        <v>29</v>
      </c>
      <c r="F175" s="161"/>
      <c r="G175" s="161"/>
      <c r="H175" s="161"/>
      <c r="I175" s="58"/>
      <c r="J175" s="95" t="str">
        <f t="shared" si="59"/>
        <v>DEMOETNO ANTROPOLOGIA Dott DI MAURO</v>
      </c>
      <c r="K175" s="93">
        <f t="shared" si="60"/>
        <v>15</v>
      </c>
      <c r="L175" s="94">
        <f t="shared" si="61"/>
        <v>20</v>
      </c>
      <c r="M175" s="97" t="str">
        <f t="shared" si="62"/>
        <v xml:space="preserve"> </v>
      </c>
      <c r="N175" s="95">
        <f t="shared" si="63"/>
        <v>0</v>
      </c>
      <c r="O175" s="93">
        <f t="shared" si="64"/>
        <v>0</v>
      </c>
      <c r="P175" s="96">
        <f t="shared" si="65"/>
        <v>0</v>
      </c>
      <c r="Q175" s="69" t="str">
        <f t="shared" si="66"/>
        <v>FINITO</v>
      </c>
    </row>
    <row r="176" spans="1:17" ht="69" customHeight="1">
      <c r="A176" s="71" t="s">
        <v>20</v>
      </c>
      <c r="B176" s="71"/>
      <c r="C176" s="72" t="s">
        <v>123</v>
      </c>
      <c r="D176" s="72" t="s">
        <v>123</v>
      </c>
      <c r="E176" s="73" t="s">
        <v>29</v>
      </c>
      <c r="F176" s="161"/>
      <c r="G176" s="161"/>
      <c r="H176" s="161"/>
      <c r="I176" s="58"/>
      <c r="J176" s="95" t="str">
        <f t="shared" si="59"/>
        <v>PEDAGOGIA dott.ssa Orlacchio</v>
      </c>
      <c r="K176" s="93">
        <f t="shared" si="60"/>
        <v>17</v>
      </c>
      <c r="L176" s="94">
        <f t="shared" si="61"/>
        <v>20</v>
      </c>
      <c r="M176" s="97" t="str">
        <f t="shared" si="62"/>
        <v xml:space="preserve"> </v>
      </c>
      <c r="N176" s="95">
        <f t="shared" si="63"/>
        <v>0</v>
      </c>
      <c r="O176" s="93">
        <f t="shared" si="64"/>
        <v>0</v>
      </c>
      <c r="P176" s="96">
        <f t="shared" si="65"/>
        <v>0</v>
      </c>
      <c r="Q176" s="69" t="str">
        <f t="shared" si="66"/>
        <v>FINITO</v>
      </c>
    </row>
    <row r="177" spans="1:17" ht="69" customHeight="1">
      <c r="A177" s="87"/>
      <c r="B177" s="146"/>
      <c r="C177" s="604"/>
      <c r="D177" s="180"/>
      <c r="E177" s="560" t="s">
        <v>195</v>
      </c>
      <c r="F177" s="161"/>
      <c r="G177" s="161"/>
      <c r="H177" s="161"/>
      <c r="I177" s="58"/>
      <c r="J177" s="95" t="str">
        <f t="shared" si="59"/>
        <v>DIAGNOSTICA IMMAGINI Dott.TANGA</v>
      </c>
      <c r="K177" s="93">
        <f t="shared" si="60"/>
        <v>11</v>
      </c>
      <c r="L177" s="94">
        <f t="shared" si="61"/>
        <v>15</v>
      </c>
      <c r="M177" s="97" t="str">
        <f t="shared" si="62"/>
        <v xml:space="preserve"> </v>
      </c>
      <c r="N177" s="95">
        <f t="shared" si="63"/>
        <v>0</v>
      </c>
      <c r="O177" s="93">
        <f t="shared" si="64"/>
        <v>0</v>
      </c>
      <c r="P177" s="96">
        <f t="shared" si="65"/>
        <v>0</v>
      </c>
      <c r="Q177" s="69" t="str">
        <f t="shared" si="66"/>
        <v>FINITO</v>
      </c>
    </row>
    <row r="178" spans="1:17" ht="69" customHeight="1">
      <c r="A178" s="90"/>
      <c r="B178" s="564"/>
      <c r="C178" s="30"/>
      <c r="D178" s="30"/>
      <c r="E178" s="30"/>
      <c r="F178" s="161"/>
      <c r="G178" s="161"/>
      <c r="H178" s="161"/>
      <c r="I178" s="58"/>
      <c r="J178" s="95" t="str">
        <f t="shared" si="59"/>
        <v>IGIENE GEN APPL Dott CORSI</v>
      </c>
      <c r="K178" s="93">
        <f t="shared" si="60"/>
        <v>0</v>
      </c>
      <c r="L178" s="94">
        <f t="shared" si="61"/>
        <v>15</v>
      </c>
      <c r="M178" s="97" t="str">
        <f t="shared" si="62"/>
        <v xml:space="preserve"> </v>
      </c>
      <c r="N178" s="95">
        <f t="shared" si="63"/>
        <v>0</v>
      </c>
      <c r="O178" s="93">
        <f t="shared" si="64"/>
        <v>0</v>
      </c>
      <c r="P178" s="96">
        <f t="shared" si="65"/>
        <v>0</v>
      </c>
      <c r="Q178" s="69" t="str">
        <f t="shared" si="66"/>
        <v>FINITO</v>
      </c>
    </row>
    <row r="179" spans="1:17" ht="69" customHeight="1">
      <c r="A179" s="40"/>
      <c r="B179" s="40"/>
      <c r="C179" s="22"/>
      <c r="D179" s="22"/>
      <c r="E179" s="22"/>
      <c r="F179" s="161"/>
      <c r="G179" s="161"/>
      <c r="H179" s="161"/>
      <c r="I179" s="58"/>
      <c r="J179" s="95">
        <f t="shared" si="59"/>
        <v>0</v>
      </c>
      <c r="K179" s="93">
        <f t="shared" si="60"/>
        <v>0</v>
      </c>
      <c r="L179" s="94">
        <f t="shared" si="61"/>
        <v>0</v>
      </c>
      <c r="M179" s="97" t="str">
        <f t="shared" si="62"/>
        <v>FINITO</v>
      </c>
      <c r="N179" s="95">
        <f t="shared" si="63"/>
        <v>0</v>
      </c>
      <c r="O179" s="93">
        <f t="shared" si="64"/>
        <v>0</v>
      </c>
      <c r="P179" s="96">
        <f t="shared" si="65"/>
        <v>0</v>
      </c>
      <c r="Q179" s="69" t="str">
        <f t="shared" si="66"/>
        <v>FINITO</v>
      </c>
    </row>
    <row r="180" spans="1:17" ht="69" customHeight="1">
      <c r="A180" s="51"/>
      <c r="B180" s="563"/>
      <c r="C180" s="7" t="s">
        <v>1</v>
      </c>
      <c r="D180" s="7" t="s">
        <v>2</v>
      </c>
      <c r="E180" s="7" t="s">
        <v>3</v>
      </c>
      <c r="F180" s="7" t="s">
        <v>4</v>
      </c>
      <c r="G180" s="7" t="s">
        <v>5</v>
      </c>
      <c r="H180" s="7" t="s">
        <v>6</v>
      </c>
      <c r="I180" s="58"/>
      <c r="J180" s="92"/>
      <c r="K180" s="60"/>
      <c r="L180" s="92"/>
      <c r="M180" s="59"/>
      <c r="N180" s="99"/>
      <c r="O180" s="84"/>
      <c r="P180" s="85"/>
      <c r="Q180" s="86"/>
    </row>
    <row r="181" spans="1:17" ht="69" customHeight="1">
      <c r="A181" s="22"/>
      <c r="B181" s="22"/>
      <c r="C181" s="16">
        <v>44564</v>
      </c>
      <c r="D181" s="16">
        <v>44565</v>
      </c>
      <c r="E181" s="16">
        <v>44566</v>
      </c>
      <c r="F181" s="16">
        <v>44567</v>
      </c>
      <c r="G181" s="614">
        <v>44568</v>
      </c>
      <c r="H181" s="615">
        <v>44569</v>
      </c>
      <c r="I181" s="58"/>
      <c r="J181" s="92"/>
      <c r="K181" s="60"/>
      <c r="L181" s="92"/>
      <c r="M181" s="59"/>
      <c r="N181" s="61"/>
      <c r="O181" s="108"/>
      <c r="P181" s="106"/>
      <c r="Q181" s="107"/>
    </row>
    <row r="182" spans="1:17" ht="69" customHeight="1">
      <c r="A182" s="151"/>
      <c r="B182" s="151"/>
      <c r="C182" s="144"/>
      <c r="D182" s="144"/>
      <c r="E182" s="144"/>
      <c r="F182" s="144"/>
      <c r="G182" s="176" t="s">
        <v>119</v>
      </c>
      <c r="H182" s="176" t="s">
        <v>119</v>
      </c>
      <c r="I182" s="177"/>
      <c r="J182" s="92"/>
      <c r="K182" s="60"/>
      <c r="L182" s="92"/>
      <c r="M182" s="59"/>
      <c r="N182" s="61"/>
      <c r="O182" s="108"/>
      <c r="P182" s="108"/>
      <c r="Q182" s="108"/>
    </row>
    <row r="183" spans="1:17" ht="69" customHeight="1">
      <c r="A183" s="65" t="s">
        <v>21</v>
      </c>
      <c r="B183" s="65"/>
      <c r="C183" s="161"/>
      <c r="D183" s="161"/>
      <c r="E183" s="161"/>
      <c r="F183" s="161"/>
      <c r="G183" s="178"/>
      <c r="H183" s="178"/>
      <c r="I183" s="177"/>
      <c r="J183" s="95" t="str">
        <f>J166</f>
        <v>DECRETO 81 - SORVEGLIANZA SANITARIA</v>
      </c>
      <c r="K183" s="93">
        <f>COUNTIF(C$184:H$193,J183)+K166</f>
        <v>9</v>
      </c>
      <c r="L183" s="94">
        <f>L166</f>
        <v>16</v>
      </c>
      <c r="M183" s="97" t="str">
        <f>IF(K183=L183,"FINITO"," ")</f>
        <v xml:space="preserve"> </v>
      </c>
      <c r="N183" s="95" t="str">
        <f>N166</f>
        <v>SOCIOLOGIA GEN Dott.MARINI</v>
      </c>
      <c r="O183" s="93">
        <f>COUNTIF(C$184:H$193,N183)+O166</f>
        <v>20</v>
      </c>
      <c r="P183" s="96">
        <f>P166</f>
        <v>20</v>
      </c>
      <c r="Q183" s="69" t="str">
        <f>IF(O183=P183,"FINITO"," ")</f>
        <v>FINITO</v>
      </c>
    </row>
    <row r="184" spans="1:17" ht="69" customHeight="1">
      <c r="A184" s="71" t="s">
        <v>10</v>
      </c>
      <c r="B184" s="71"/>
      <c r="C184" s="161"/>
      <c r="D184" s="161"/>
      <c r="E184" s="161"/>
      <c r="F184" s="162"/>
      <c r="G184" s="178"/>
      <c r="H184" s="178"/>
      <c r="I184" s="177"/>
      <c r="J184" s="95" t="str">
        <f aca="true" t="shared" si="67" ref="J184:J196">J167</f>
        <v>GENETICA Prof.ssa BONGIORNO</v>
      </c>
      <c r="K184" s="93">
        <f aca="true" t="shared" si="68" ref="K184:K196">COUNTIF(C$184:H$193,J184)+K167</f>
        <v>19</v>
      </c>
      <c r="L184" s="94">
        <f aca="true" t="shared" si="69" ref="L184:L196">L167</f>
        <v>20</v>
      </c>
      <c r="M184" s="97" t="str">
        <f aca="true" t="shared" si="70" ref="M184:M196">IF(K184=L184,"FINITO"," ")</f>
        <v xml:space="preserve"> </v>
      </c>
      <c r="N184" s="95" t="str">
        <f aca="true" t="shared" si="71" ref="N184:N196">N167</f>
        <v>PSICOLOGIA GEN Dott. BUONO</v>
      </c>
      <c r="O184" s="93">
        <f aca="true" t="shared" si="72" ref="O184:O196">COUNTIF(C$184:H$193,N184)+O167</f>
        <v>17</v>
      </c>
      <c r="P184" s="96">
        <f aca="true" t="shared" si="73" ref="P184:P196">P167</f>
        <v>25</v>
      </c>
      <c r="Q184" s="69" t="str">
        <f aca="true" t="shared" si="74" ref="Q184:Q196">IF(O184=P184,"FINITO"," ")</f>
        <v xml:space="preserve"> </v>
      </c>
    </row>
    <row r="185" spans="1:17" ht="69" customHeight="1">
      <c r="A185" s="71" t="s">
        <v>12</v>
      </c>
      <c r="B185" s="71"/>
      <c r="C185" s="161"/>
      <c r="D185" s="161"/>
      <c r="E185" s="161"/>
      <c r="F185" s="162"/>
      <c r="G185" s="178"/>
      <c r="H185" s="178"/>
      <c r="I185" s="177"/>
      <c r="J185" s="95" t="str">
        <f t="shared" si="67"/>
        <v>BIOCHIMICA Prof.ssa BONGIORNO</v>
      </c>
      <c r="K185" s="93">
        <f t="shared" si="68"/>
        <v>20</v>
      </c>
      <c r="L185" s="94">
        <f t="shared" si="69"/>
        <v>20</v>
      </c>
      <c r="M185" s="97" t="str">
        <f t="shared" si="70"/>
        <v>FINITO</v>
      </c>
      <c r="N185" s="95" t="str">
        <f t="shared" si="71"/>
        <v>INFERMIERISTICA GEN Dott.ssa Mallia</v>
      </c>
      <c r="O185" s="93">
        <f t="shared" si="72"/>
        <v>23</v>
      </c>
      <c r="P185" s="96">
        <f t="shared" si="73"/>
        <v>25</v>
      </c>
      <c r="Q185" s="69" t="str">
        <f t="shared" si="74"/>
        <v xml:space="preserve"> </v>
      </c>
    </row>
    <row r="186" spans="1:17" ht="69" customHeight="1">
      <c r="A186" s="71" t="s">
        <v>13</v>
      </c>
      <c r="B186" s="71"/>
      <c r="C186" s="161"/>
      <c r="D186" s="161"/>
      <c r="E186" s="161"/>
      <c r="F186" s="162"/>
      <c r="G186" s="178"/>
      <c r="H186" s="178"/>
      <c r="I186" s="177"/>
      <c r="J186" s="95" t="str">
        <f t="shared" si="67"/>
        <v>BIOFISICA Prof.ssa NICOLAI</v>
      </c>
      <c r="K186" s="93">
        <f t="shared" si="68"/>
        <v>18</v>
      </c>
      <c r="L186" s="94">
        <f t="shared" si="69"/>
        <v>20</v>
      </c>
      <c r="M186" s="97" t="str">
        <f t="shared" si="70"/>
        <v xml:space="preserve"> </v>
      </c>
      <c r="N186" s="95" t="str">
        <f t="shared" si="71"/>
        <v>INFERMIERISTICA CLIN Dott.BIANCHI C</v>
      </c>
      <c r="O186" s="93">
        <f t="shared" si="72"/>
        <v>24</v>
      </c>
      <c r="P186" s="96">
        <f t="shared" si="73"/>
        <v>30</v>
      </c>
      <c r="Q186" s="69" t="str">
        <f t="shared" si="74"/>
        <v xml:space="preserve"> </v>
      </c>
    </row>
    <row r="187" spans="1:17" ht="69" customHeight="1">
      <c r="A187" s="71" t="s">
        <v>14</v>
      </c>
      <c r="B187" s="71"/>
      <c r="C187" s="144"/>
      <c r="D187" s="144"/>
      <c r="E187" s="144"/>
      <c r="F187" s="144"/>
      <c r="G187" s="178"/>
      <c r="H187" s="178"/>
      <c r="I187" s="177"/>
      <c r="J187" s="95" t="str">
        <f t="shared" si="67"/>
        <v>BIOLOGIA APPLICATA Dott.ssa Bellizia</v>
      </c>
      <c r="K187" s="93">
        <f t="shared" si="68"/>
        <v>20</v>
      </c>
      <c r="L187" s="94">
        <f t="shared" si="69"/>
        <v>20</v>
      </c>
      <c r="M187" s="97" t="str">
        <f t="shared" si="70"/>
        <v>FINITO</v>
      </c>
      <c r="N187" s="95" t="str">
        <f t="shared" si="71"/>
        <v>ORGANIZZAZIONE PROF Dott.ssa Bianchi L</v>
      </c>
      <c r="O187" s="93">
        <f t="shared" si="72"/>
        <v>24</v>
      </c>
      <c r="P187" s="96">
        <f t="shared" si="73"/>
        <v>30</v>
      </c>
      <c r="Q187" s="69" t="str">
        <f t="shared" si="74"/>
        <v xml:space="preserve"> </v>
      </c>
    </row>
    <row r="188" spans="1:17" ht="69" customHeight="1">
      <c r="A188" s="71" t="s">
        <v>16</v>
      </c>
      <c r="B188" s="71"/>
      <c r="C188" s="144"/>
      <c r="D188" s="144"/>
      <c r="E188" s="144"/>
      <c r="F188" s="144"/>
      <c r="G188" s="178"/>
      <c r="H188" s="178"/>
      <c r="I188" s="177"/>
      <c r="J188" s="95" t="str">
        <f t="shared" si="67"/>
        <v>ANATOMIA UMANA Dott. Mastracchio</v>
      </c>
      <c r="K188" s="93">
        <f t="shared" si="68"/>
        <v>20</v>
      </c>
      <c r="L188" s="94">
        <f t="shared" si="69"/>
        <v>30</v>
      </c>
      <c r="M188" s="97" t="str">
        <f t="shared" si="70"/>
        <v xml:space="preserve"> </v>
      </c>
      <c r="N188" s="95" t="str">
        <f t="shared" si="71"/>
        <v>INGLESE  Dott.ssa</v>
      </c>
      <c r="O188" s="93">
        <f t="shared" si="72"/>
        <v>0</v>
      </c>
      <c r="P188" s="96">
        <f t="shared" si="73"/>
        <v>40</v>
      </c>
      <c r="Q188" s="69" t="str">
        <f t="shared" si="74"/>
        <v xml:space="preserve"> </v>
      </c>
    </row>
    <row r="189" spans="1:17" ht="69" customHeight="1">
      <c r="A189" s="71" t="s">
        <v>17</v>
      </c>
      <c r="B189" s="71"/>
      <c r="C189" s="144"/>
      <c r="D189" s="144"/>
      <c r="E189" s="144"/>
      <c r="F189" s="144"/>
      <c r="G189" s="176"/>
      <c r="H189" s="178"/>
      <c r="I189" s="177"/>
      <c r="J189" s="95" t="str">
        <f t="shared" si="67"/>
        <v>FISIOLOGIA Dott.ssa Frongillo</v>
      </c>
      <c r="K189" s="93">
        <f t="shared" si="68"/>
        <v>27</v>
      </c>
      <c r="L189" s="94">
        <f t="shared" si="69"/>
        <v>20</v>
      </c>
      <c r="M189" s="97" t="str">
        <f t="shared" si="70"/>
        <v xml:space="preserve"> </v>
      </c>
      <c r="N189" s="95" t="str">
        <f t="shared" si="71"/>
        <v>SEMINARIO VACCINAZIONI-MMC/LAVAGGIO MANI DISINFETTANTI</v>
      </c>
      <c r="O189" s="93">
        <f t="shared" si="72"/>
        <v>6</v>
      </c>
      <c r="P189" s="96">
        <f t="shared" si="73"/>
        <v>12</v>
      </c>
      <c r="Q189" s="69" t="str">
        <f t="shared" si="74"/>
        <v xml:space="preserve"> </v>
      </c>
    </row>
    <row r="190" spans="1:17" ht="69" customHeight="1">
      <c r="A190" s="77"/>
      <c r="B190" s="565"/>
      <c r="C190" s="144"/>
      <c r="D190" s="144"/>
      <c r="E190" s="144"/>
      <c r="F190" s="144"/>
      <c r="G190" s="176" t="s">
        <v>119</v>
      </c>
      <c r="H190" s="178"/>
      <c r="I190" s="177"/>
      <c r="J190" s="95" t="str">
        <f t="shared" si="67"/>
        <v>ISTOLOGIA Dott. MASTRACCHIO</v>
      </c>
      <c r="K190" s="93">
        <f t="shared" si="68"/>
        <v>12</v>
      </c>
      <c r="L190" s="94">
        <f t="shared" si="69"/>
        <v>15</v>
      </c>
      <c r="M190" s="97" t="str">
        <f t="shared" si="70"/>
        <v xml:space="preserve"> </v>
      </c>
      <c r="N190" s="95">
        <f t="shared" si="71"/>
        <v>0</v>
      </c>
      <c r="O190" s="93">
        <f t="shared" si="72"/>
        <v>0</v>
      </c>
      <c r="P190" s="96">
        <f t="shared" si="73"/>
        <v>3</v>
      </c>
      <c r="Q190" s="69" t="str">
        <f t="shared" si="74"/>
        <v xml:space="preserve"> </v>
      </c>
    </row>
    <row r="191" spans="1:17" ht="69" customHeight="1">
      <c r="A191" s="71" t="s">
        <v>18</v>
      </c>
      <c r="B191" s="71"/>
      <c r="C191" s="162"/>
      <c r="D191" s="144"/>
      <c r="E191" s="144"/>
      <c r="F191" s="144"/>
      <c r="G191" s="178"/>
      <c r="H191" s="178"/>
      <c r="I191" s="181"/>
      <c r="J191" s="95" t="str">
        <f t="shared" si="67"/>
        <v>STORIA DELLA MEDICINA - Dott.ssa Tufi</v>
      </c>
      <c r="K191" s="93">
        <f t="shared" si="68"/>
        <v>11</v>
      </c>
      <c r="L191" s="94">
        <f t="shared" si="69"/>
        <v>15</v>
      </c>
      <c r="M191" s="97" t="str">
        <f t="shared" si="70"/>
        <v xml:space="preserve"> </v>
      </c>
      <c r="N191" s="95">
        <f t="shared" si="71"/>
        <v>0</v>
      </c>
      <c r="O191" s="93">
        <f t="shared" si="72"/>
        <v>0</v>
      </c>
      <c r="P191" s="96">
        <f t="shared" si="73"/>
        <v>0</v>
      </c>
      <c r="Q191" s="69" t="str">
        <f t="shared" si="74"/>
        <v>FINITO</v>
      </c>
    </row>
    <row r="192" spans="1:17" ht="69" customHeight="1">
      <c r="A192" s="71" t="s">
        <v>19</v>
      </c>
      <c r="B192" s="71"/>
      <c r="C192" s="162"/>
      <c r="D192" s="144"/>
      <c r="E192" s="144"/>
      <c r="F192" s="144"/>
      <c r="G192" s="178"/>
      <c r="H192" s="176"/>
      <c r="I192" s="75"/>
      <c r="J192" s="95" t="str">
        <f t="shared" si="67"/>
        <v>DEMOETNO ANTROPOLOGIA Dott DI MAURO</v>
      </c>
      <c r="K192" s="93">
        <f t="shared" si="68"/>
        <v>15</v>
      </c>
      <c r="L192" s="94">
        <f t="shared" si="69"/>
        <v>20</v>
      </c>
      <c r="M192" s="97" t="str">
        <f t="shared" si="70"/>
        <v xml:space="preserve"> </v>
      </c>
      <c r="N192" s="95">
        <f t="shared" si="71"/>
        <v>0</v>
      </c>
      <c r="O192" s="93">
        <f t="shared" si="72"/>
        <v>0</v>
      </c>
      <c r="P192" s="96">
        <f t="shared" si="73"/>
        <v>0</v>
      </c>
      <c r="Q192" s="69" t="str">
        <f t="shared" si="74"/>
        <v>FINITO</v>
      </c>
    </row>
    <row r="193" spans="1:17" ht="69" customHeight="1">
      <c r="A193" s="71" t="s">
        <v>20</v>
      </c>
      <c r="B193" s="71"/>
      <c r="C193" s="162"/>
      <c r="D193" s="144"/>
      <c r="E193" s="144"/>
      <c r="F193" s="144"/>
      <c r="G193" s="178"/>
      <c r="H193" s="176"/>
      <c r="I193" s="58"/>
      <c r="J193" s="95" t="str">
        <f t="shared" si="67"/>
        <v>PEDAGOGIA dott.ssa Orlacchio</v>
      </c>
      <c r="K193" s="93">
        <f t="shared" si="68"/>
        <v>17</v>
      </c>
      <c r="L193" s="94">
        <f t="shared" si="69"/>
        <v>20</v>
      </c>
      <c r="M193" s="97" t="str">
        <f t="shared" si="70"/>
        <v xml:space="preserve"> </v>
      </c>
      <c r="N193" s="95">
        <f t="shared" si="71"/>
        <v>0</v>
      </c>
      <c r="O193" s="93">
        <f t="shared" si="72"/>
        <v>0</v>
      </c>
      <c r="P193" s="96">
        <f t="shared" si="73"/>
        <v>0</v>
      </c>
      <c r="Q193" s="69" t="str">
        <f t="shared" si="74"/>
        <v>FINITO</v>
      </c>
    </row>
    <row r="194" spans="1:17" ht="69" customHeight="1">
      <c r="A194" s="87"/>
      <c r="B194" s="146"/>
      <c r="C194" s="144"/>
      <c r="D194" s="144"/>
      <c r="E194" s="144"/>
      <c r="F194" s="144"/>
      <c r="G194" s="22"/>
      <c r="H194" s="176"/>
      <c r="I194" s="58"/>
      <c r="J194" s="95" t="str">
        <f t="shared" si="67"/>
        <v>DIAGNOSTICA IMMAGINI Dott.TANGA</v>
      </c>
      <c r="K194" s="93">
        <f t="shared" si="68"/>
        <v>11</v>
      </c>
      <c r="L194" s="94">
        <f t="shared" si="69"/>
        <v>15</v>
      </c>
      <c r="M194" s="97" t="str">
        <f t="shared" si="70"/>
        <v xml:space="preserve"> </v>
      </c>
      <c r="N194" s="95">
        <f t="shared" si="71"/>
        <v>0</v>
      </c>
      <c r="O194" s="93">
        <f t="shared" si="72"/>
        <v>0</v>
      </c>
      <c r="P194" s="96">
        <f t="shared" si="73"/>
        <v>0</v>
      </c>
      <c r="Q194" s="69" t="str">
        <f t="shared" si="74"/>
        <v>FINITO</v>
      </c>
    </row>
    <row r="195" spans="1:17" ht="69" customHeight="1">
      <c r="A195" s="90"/>
      <c r="B195" s="564"/>
      <c r="C195" s="144"/>
      <c r="D195" s="144"/>
      <c r="E195" s="144"/>
      <c r="F195" s="144"/>
      <c r="G195" s="22"/>
      <c r="H195" s="176"/>
      <c r="I195" s="58"/>
      <c r="J195" s="95" t="str">
        <f t="shared" si="67"/>
        <v>IGIENE GEN APPL Dott CORSI</v>
      </c>
      <c r="K195" s="93">
        <f t="shared" si="68"/>
        <v>0</v>
      </c>
      <c r="L195" s="94">
        <f t="shared" si="69"/>
        <v>15</v>
      </c>
      <c r="M195" s="97" t="str">
        <f t="shared" si="70"/>
        <v xml:space="preserve"> </v>
      </c>
      <c r="N195" s="95">
        <f t="shared" si="71"/>
        <v>0</v>
      </c>
      <c r="O195" s="93">
        <f t="shared" si="72"/>
        <v>0</v>
      </c>
      <c r="P195" s="96">
        <f t="shared" si="73"/>
        <v>0</v>
      </c>
      <c r="Q195" s="69" t="str">
        <f t="shared" si="74"/>
        <v>FINITO</v>
      </c>
    </row>
    <row r="196" spans="1:17" ht="69" customHeight="1">
      <c r="A196" s="40"/>
      <c r="B196" s="40"/>
      <c r="C196" s="144"/>
      <c r="D196" s="144"/>
      <c r="E196" s="144"/>
      <c r="F196" s="144"/>
      <c r="G196" s="22"/>
      <c r="H196" s="176"/>
      <c r="I196" s="58"/>
      <c r="J196" s="95">
        <f t="shared" si="67"/>
        <v>0</v>
      </c>
      <c r="K196" s="93">
        <f t="shared" si="68"/>
        <v>0</v>
      </c>
      <c r="L196" s="94">
        <f t="shared" si="69"/>
        <v>0</v>
      </c>
      <c r="M196" s="97" t="str">
        <f t="shared" si="70"/>
        <v>FINITO</v>
      </c>
      <c r="N196" s="95">
        <f t="shared" si="71"/>
        <v>0</v>
      </c>
      <c r="O196" s="93">
        <f t="shared" si="72"/>
        <v>0</v>
      </c>
      <c r="P196" s="96">
        <f t="shared" si="73"/>
        <v>0</v>
      </c>
      <c r="Q196" s="69" t="str">
        <f t="shared" si="74"/>
        <v>FINITO</v>
      </c>
    </row>
    <row r="197" spans="1:17" ht="69" customHeight="1">
      <c r="A197" s="51"/>
      <c r="B197" s="563"/>
      <c r="C197" s="7" t="s">
        <v>1</v>
      </c>
      <c r="D197" s="7" t="s">
        <v>2</v>
      </c>
      <c r="E197" s="7" t="s">
        <v>3</v>
      </c>
      <c r="F197" s="7" t="s">
        <v>4</v>
      </c>
      <c r="G197" s="7" t="s">
        <v>5</v>
      </c>
      <c r="H197" s="7" t="s">
        <v>6</v>
      </c>
      <c r="I197" s="58"/>
      <c r="J197" s="92"/>
      <c r="K197" s="60"/>
      <c r="L197" s="92"/>
      <c r="M197" s="59"/>
      <c r="N197" s="99"/>
      <c r="O197" s="55"/>
      <c r="P197" s="85"/>
      <c r="Q197" s="86"/>
    </row>
    <row r="198" spans="1:17" ht="69" customHeight="1">
      <c r="A198" s="22"/>
      <c r="B198" s="22"/>
      <c r="C198" s="16">
        <v>44571</v>
      </c>
      <c r="D198" s="16">
        <v>44572</v>
      </c>
      <c r="E198" s="16">
        <v>44573</v>
      </c>
      <c r="F198" s="16">
        <v>44574</v>
      </c>
      <c r="G198" s="16">
        <v>44575</v>
      </c>
      <c r="H198" s="16">
        <v>44576</v>
      </c>
      <c r="I198" s="58"/>
      <c r="J198" s="92"/>
      <c r="K198" s="60"/>
      <c r="L198" s="92"/>
      <c r="M198" s="59"/>
      <c r="N198" s="61"/>
      <c r="O198" s="62"/>
      <c r="P198" s="106"/>
      <c r="Q198" s="107"/>
    </row>
    <row r="199" spans="1:17" ht="69" customHeight="1">
      <c r="A199" s="151"/>
      <c r="B199" s="151"/>
      <c r="C199" s="22" t="s">
        <v>119</v>
      </c>
      <c r="D199" s="22" t="s">
        <v>119</v>
      </c>
      <c r="E199" s="22" t="s">
        <v>119</v>
      </c>
      <c r="F199" s="22" t="s">
        <v>119</v>
      </c>
      <c r="G199" s="22" t="s">
        <v>119</v>
      </c>
      <c r="H199" s="712" t="s">
        <v>210</v>
      </c>
      <c r="I199" s="58"/>
      <c r="J199" s="92"/>
      <c r="K199" s="60"/>
      <c r="L199" s="92"/>
      <c r="M199" s="59"/>
      <c r="N199" s="61"/>
      <c r="O199" s="62"/>
      <c r="P199" s="108"/>
      <c r="Q199" s="108"/>
    </row>
    <row r="200" spans="1:17" ht="69" customHeight="1">
      <c r="A200" s="65" t="s">
        <v>21</v>
      </c>
      <c r="B200" s="65"/>
      <c r="C200" s="139" t="s">
        <v>125</v>
      </c>
      <c r="D200" s="22"/>
      <c r="E200" s="139" t="s">
        <v>125</v>
      </c>
      <c r="F200" s="139" t="s">
        <v>125</v>
      </c>
      <c r="G200" s="199"/>
      <c r="H200" s="713"/>
      <c r="I200" s="58"/>
      <c r="J200" s="95" t="str">
        <f>J183</f>
        <v>DECRETO 81 - SORVEGLIANZA SANITARIA</v>
      </c>
      <c r="K200" s="93">
        <f>COUNTIF(C$201:H$210,J200)+K183</f>
        <v>12</v>
      </c>
      <c r="L200" s="94">
        <f>L183</f>
        <v>16</v>
      </c>
      <c r="M200" s="97" t="str">
        <f>IF(K200=L200,"FINITO"," ")</f>
        <v xml:space="preserve"> </v>
      </c>
      <c r="N200" s="95" t="str">
        <f>N183</f>
        <v>SOCIOLOGIA GEN Dott.MARINI</v>
      </c>
      <c r="O200" s="93">
        <f>COUNTIF(C$201:H$210,N200)+O183</f>
        <v>20</v>
      </c>
      <c r="P200" s="96">
        <f>P183</f>
        <v>20</v>
      </c>
      <c r="Q200" s="69" t="str">
        <f>IF(O200=P200,"FINITO"," ")</f>
        <v>FINITO</v>
      </c>
    </row>
    <row r="201" spans="1:17" ht="69" customHeight="1">
      <c r="A201" s="71" t="s">
        <v>10</v>
      </c>
      <c r="B201" s="71"/>
      <c r="C201" s="74" t="s">
        <v>32</v>
      </c>
      <c r="D201" s="66" t="s">
        <v>26</v>
      </c>
      <c r="E201" s="119" t="s">
        <v>128</v>
      </c>
      <c r="F201" s="626" t="s">
        <v>32</v>
      </c>
      <c r="G201" s="66" t="s">
        <v>122</v>
      </c>
      <c r="H201" s="713"/>
      <c r="I201" s="58"/>
      <c r="J201" s="95" t="str">
        <f aca="true" t="shared" si="75" ref="J201:J213">J184</f>
        <v>GENETICA Prof.ssa BONGIORNO</v>
      </c>
      <c r="K201" s="93">
        <f aca="true" t="shared" si="76" ref="K201:K211">COUNTIF(C$201:H$210,J201)+K184</f>
        <v>19</v>
      </c>
      <c r="L201" s="94">
        <f aca="true" t="shared" si="77" ref="L201:L212">L184</f>
        <v>20</v>
      </c>
      <c r="M201" s="97" t="str">
        <f aca="true" t="shared" si="78" ref="M201:M213">IF(K201=L201,"FINITO"," ")</f>
        <v xml:space="preserve"> </v>
      </c>
      <c r="N201" s="95" t="str">
        <f aca="true" t="shared" si="79" ref="N201:N212">N184</f>
        <v>PSICOLOGIA GEN Dott. BUONO</v>
      </c>
      <c r="O201" s="93">
        <f aca="true" t="shared" si="80" ref="O201:O212">COUNTIF(C$201:H$210,N201)+O184</f>
        <v>20</v>
      </c>
      <c r="P201" s="96">
        <f aca="true" t="shared" si="81" ref="P201:P212">P184</f>
        <v>25</v>
      </c>
      <c r="Q201" s="69" t="str">
        <f aca="true" t="shared" si="82" ref="Q201:Q213">IF(O201=P201,"FINITO"," ")</f>
        <v xml:space="preserve"> </v>
      </c>
    </row>
    <row r="202" spans="1:17" ht="69" customHeight="1">
      <c r="A202" s="71" t="s">
        <v>12</v>
      </c>
      <c r="B202" s="71"/>
      <c r="C202" s="74" t="s">
        <v>32</v>
      </c>
      <c r="D202" s="66" t="s">
        <v>26</v>
      </c>
      <c r="E202" s="119" t="s">
        <v>128</v>
      </c>
      <c r="F202" s="626" t="s">
        <v>32</v>
      </c>
      <c r="G202" s="66" t="s">
        <v>122</v>
      </c>
      <c r="H202" s="713"/>
      <c r="I202" s="58"/>
      <c r="J202" s="95" t="str">
        <f t="shared" si="75"/>
        <v>BIOCHIMICA Prof.ssa BONGIORNO</v>
      </c>
      <c r="K202" s="93">
        <f t="shared" si="76"/>
        <v>20</v>
      </c>
      <c r="L202" s="94">
        <f t="shared" si="77"/>
        <v>20</v>
      </c>
      <c r="M202" s="97" t="str">
        <f t="shared" si="78"/>
        <v>FINITO</v>
      </c>
      <c r="N202" s="95" t="str">
        <f t="shared" si="79"/>
        <v>INFERMIERISTICA GEN Dott.ssa Mallia</v>
      </c>
      <c r="O202" s="93">
        <f t="shared" si="80"/>
        <v>26</v>
      </c>
      <c r="P202" s="96">
        <f t="shared" si="81"/>
        <v>25</v>
      </c>
      <c r="Q202" s="69" t="str">
        <f t="shared" si="82"/>
        <v xml:space="preserve"> </v>
      </c>
    </row>
    <row r="203" spans="1:17" ht="69" customHeight="1">
      <c r="A203" s="71" t="s">
        <v>13</v>
      </c>
      <c r="B203" s="572"/>
      <c r="C203" s="168" t="s">
        <v>32</v>
      </c>
      <c r="D203" s="66" t="s">
        <v>26</v>
      </c>
      <c r="E203" s="119" t="s">
        <v>128</v>
      </c>
      <c r="F203" s="626" t="s">
        <v>32</v>
      </c>
      <c r="G203" s="66" t="s">
        <v>122</v>
      </c>
      <c r="H203" s="713"/>
      <c r="I203" s="58"/>
      <c r="J203" s="95" t="str">
        <f t="shared" si="75"/>
        <v>BIOFISICA Prof.ssa NICOLAI</v>
      </c>
      <c r="K203" s="93">
        <f t="shared" si="76"/>
        <v>18</v>
      </c>
      <c r="L203" s="94">
        <f t="shared" si="77"/>
        <v>20</v>
      </c>
      <c r="M203" s="97" t="str">
        <f t="shared" si="78"/>
        <v xml:space="preserve"> </v>
      </c>
      <c r="N203" s="95" t="str">
        <f t="shared" si="79"/>
        <v>INFERMIERISTICA CLIN Dott.BIANCHI C</v>
      </c>
      <c r="O203" s="93">
        <f t="shared" si="80"/>
        <v>27</v>
      </c>
      <c r="P203" s="96">
        <f t="shared" si="81"/>
        <v>30</v>
      </c>
      <c r="Q203" s="69" t="str">
        <f t="shared" si="82"/>
        <v xml:space="preserve"> </v>
      </c>
    </row>
    <row r="204" spans="1:17" ht="69" customHeight="1">
      <c r="A204" s="184" t="s">
        <v>14</v>
      </c>
      <c r="B204" s="184"/>
      <c r="C204" s="195" t="s">
        <v>22</v>
      </c>
      <c r="D204" s="195" t="s">
        <v>34</v>
      </c>
      <c r="E204" s="74" t="s">
        <v>32</v>
      </c>
      <c r="F204" s="66" t="s">
        <v>122</v>
      </c>
      <c r="G204" s="72" t="s">
        <v>27</v>
      </c>
      <c r="H204" s="713"/>
      <c r="I204" s="58"/>
      <c r="J204" s="95" t="str">
        <f t="shared" si="75"/>
        <v>BIOLOGIA APPLICATA Dott.ssa Bellizia</v>
      </c>
      <c r="K204" s="93">
        <f>COUNTIF(C$201:H$210,J204)+K187</f>
        <v>20</v>
      </c>
      <c r="L204" s="94">
        <f t="shared" si="77"/>
        <v>20</v>
      </c>
      <c r="M204" s="97" t="str">
        <f t="shared" si="78"/>
        <v>FINITO</v>
      </c>
      <c r="N204" s="95" t="str">
        <f t="shared" si="79"/>
        <v>ORGANIZZAZIONE PROF Dott.ssa Bianchi L</v>
      </c>
      <c r="O204" s="93">
        <f t="shared" si="80"/>
        <v>30</v>
      </c>
      <c r="P204" s="96">
        <f t="shared" si="81"/>
        <v>30</v>
      </c>
      <c r="Q204" s="69" t="str">
        <f t="shared" si="82"/>
        <v>FINITO</v>
      </c>
    </row>
    <row r="205" spans="1:17" ht="69" customHeight="1">
      <c r="A205" s="184" t="s">
        <v>16</v>
      </c>
      <c r="B205" s="184"/>
      <c r="C205" s="195" t="s">
        <v>22</v>
      </c>
      <c r="D205" s="195" t="s">
        <v>34</v>
      </c>
      <c r="E205" s="74" t="s">
        <v>32</v>
      </c>
      <c r="F205" s="66" t="s">
        <v>122</v>
      </c>
      <c r="G205" s="72" t="s">
        <v>27</v>
      </c>
      <c r="H205" s="713"/>
      <c r="I205" s="58"/>
      <c r="J205" s="95" t="str">
        <f t="shared" si="75"/>
        <v>ANATOMIA UMANA Dott. Mastracchio</v>
      </c>
      <c r="K205" s="93">
        <f t="shared" si="76"/>
        <v>29</v>
      </c>
      <c r="L205" s="94">
        <f t="shared" si="77"/>
        <v>30</v>
      </c>
      <c r="M205" s="97" t="str">
        <f t="shared" si="78"/>
        <v xml:space="preserve"> </v>
      </c>
      <c r="N205" s="95" t="str">
        <f t="shared" si="79"/>
        <v>INGLESE  Dott.ssa</v>
      </c>
      <c r="O205" s="93">
        <f t="shared" si="80"/>
        <v>0</v>
      </c>
      <c r="P205" s="96">
        <f t="shared" si="81"/>
        <v>40</v>
      </c>
      <c r="Q205" s="69" t="str">
        <f t="shared" si="82"/>
        <v xml:space="preserve"> </v>
      </c>
    </row>
    <row r="206" spans="1:17" ht="69" customHeight="1">
      <c r="A206" s="184" t="s">
        <v>17</v>
      </c>
      <c r="B206" s="184"/>
      <c r="C206" s="195" t="s">
        <v>22</v>
      </c>
      <c r="D206" s="195" t="s">
        <v>34</v>
      </c>
      <c r="E206" s="168" t="s">
        <v>32</v>
      </c>
      <c r="F206" s="174" t="s">
        <v>122</v>
      </c>
      <c r="G206" s="72" t="s">
        <v>27</v>
      </c>
      <c r="H206" s="713"/>
      <c r="I206" s="58"/>
      <c r="J206" s="95" t="str">
        <f t="shared" si="75"/>
        <v>FISIOLOGIA Dott.ssa Frongillo</v>
      </c>
      <c r="K206" s="93">
        <f t="shared" si="76"/>
        <v>27</v>
      </c>
      <c r="L206" s="94">
        <f t="shared" si="77"/>
        <v>20</v>
      </c>
      <c r="M206" s="97" t="str">
        <f t="shared" si="78"/>
        <v xml:space="preserve"> </v>
      </c>
      <c r="N206" s="95" t="str">
        <f t="shared" si="79"/>
        <v>SEMINARIO VACCINAZIONI-MMC/LAVAGGIO MANI DISINFETTANTI</v>
      </c>
      <c r="O206" s="93">
        <f t="shared" si="80"/>
        <v>6</v>
      </c>
      <c r="P206" s="96">
        <f t="shared" si="81"/>
        <v>12</v>
      </c>
      <c r="Q206" s="69" t="str">
        <f t="shared" si="82"/>
        <v xml:space="preserve"> </v>
      </c>
    </row>
    <row r="207" spans="1:17" ht="69" customHeight="1">
      <c r="A207" s="77"/>
      <c r="B207" s="573"/>
      <c r="C207" s="196" t="s">
        <v>119</v>
      </c>
      <c r="D207" s="158" t="s">
        <v>119</v>
      </c>
      <c r="E207" s="22"/>
      <c r="F207" s="22" t="s">
        <v>119</v>
      </c>
      <c r="G207" s="22" t="s">
        <v>119</v>
      </c>
      <c r="H207" s="714"/>
      <c r="I207" s="58"/>
      <c r="J207" s="95" t="str">
        <f t="shared" si="75"/>
        <v>ISTOLOGIA Dott. MASTRACCHIO</v>
      </c>
      <c r="K207" s="93">
        <f t="shared" si="76"/>
        <v>12</v>
      </c>
      <c r="L207" s="94">
        <f t="shared" si="77"/>
        <v>15</v>
      </c>
      <c r="M207" s="97" t="str">
        <f t="shared" si="78"/>
        <v xml:space="preserve"> </v>
      </c>
      <c r="N207" s="95">
        <f t="shared" si="79"/>
        <v>0</v>
      </c>
      <c r="O207" s="93">
        <f t="shared" si="80"/>
        <v>0</v>
      </c>
      <c r="P207" s="96">
        <f t="shared" si="81"/>
        <v>3</v>
      </c>
      <c r="Q207" s="69" t="str">
        <f t="shared" si="82"/>
        <v xml:space="preserve"> </v>
      </c>
    </row>
    <row r="208" spans="1:17" ht="69" customHeight="1">
      <c r="A208" s="184" t="s">
        <v>18</v>
      </c>
      <c r="B208" s="184"/>
      <c r="C208" s="179" t="s">
        <v>123</v>
      </c>
      <c r="D208" s="72" t="s">
        <v>124</v>
      </c>
      <c r="E208" s="198"/>
      <c r="F208" s="66" t="s">
        <v>36</v>
      </c>
      <c r="G208" s="72" t="s">
        <v>124</v>
      </c>
      <c r="H208" s="164"/>
      <c r="I208" s="58"/>
      <c r="J208" s="95" t="str">
        <f t="shared" si="75"/>
        <v>STORIA DELLA MEDICINA - Dott.ssa Tufi</v>
      </c>
      <c r="K208" s="93">
        <f>COUNTIF(C$201:H$210,J208)+K191</f>
        <v>11</v>
      </c>
      <c r="L208" s="94">
        <f t="shared" si="77"/>
        <v>15</v>
      </c>
      <c r="M208" s="97" t="str">
        <f t="shared" si="78"/>
        <v xml:space="preserve"> </v>
      </c>
      <c r="N208" s="95">
        <f t="shared" si="79"/>
        <v>0</v>
      </c>
      <c r="O208" s="93">
        <f t="shared" si="80"/>
        <v>0</v>
      </c>
      <c r="P208" s="96">
        <f t="shared" si="81"/>
        <v>0</v>
      </c>
      <c r="Q208" s="69" t="str">
        <f t="shared" si="82"/>
        <v>FINITO</v>
      </c>
    </row>
    <row r="209" spans="1:17" ht="69" customHeight="1">
      <c r="A209" s="184" t="s">
        <v>19</v>
      </c>
      <c r="B209" s="184"/>
      <c r="C209" s="179" t="s">
        <v>123</v>
      </c>
      <c r="D209" s="72" t="s">
        <v>124</v>
      </c>
      <c r="E209" s="198"/>
      <c r="F209" s="66" t="s">
        <v>36</v>
      </c>
      <c r="G209" s="72" t="s">
        <v>124</v>
      </c>
      <c r="H209" s="164"/>
      <c r="I209" s="75"/>
      <c r="J209" s="95" t="str">
        <f t="shared" si="75"/>
        <v>DEMOETNO ANTROPOLOGIA Dott DI MAURO</v>
      </c>
      <c r="K209" s="93">
        <f t="shared" si="76"/>
        <v>21</v>
      </c>
      <c r="L209" s="94">
        <f t="shared" si="77"/>
        <v>20</v>
      </c>
      <c r="M209" s="97" t="str">
        <f t="shared" si="78"/>
        <v xml:space="preserve"> </v>
      </c>
      <c r="N209" s="95">
        <f t="shared" si="79"/>
        <v>0</v>
      </c>
      <c r="O209" s="93">
        <f t="shared" si="80"/>
        <v>0</v>
      </c>
      <c r="P209" s="96">
        <f t="shared" si="81"/>
        <v>0</v>
      </c>
      <c r="Q209" s="69" t="str">
        <f t="shared" si="82"/>
        <v>FINITO</v>
      </c>
    </row>
    <row r="210" spans="1:17" ht="69" customHeight="1">
      <c r="A210" s="184" t="s">
        <v>20</v>
      </c>
      <c r="B210" s="184"/>
      <c r="C210" s="179" t="s">
        <v>123</v>
      </c>
      <c r="D210" s="72" t="s">
        <v>124</v>
      </c>
      <c r="E210" s="198"/>
      <c r="F210" s="66" t="s">
        <v>36</v>
      </c>
      <c r="G210" s="72" t="s">
        <v>124</v>
      </c>
      <c r="H210" s="163"/>
      <c r="I210" s="75"/>
      <c r="J210" s="95" t="str">
        <f t="shared" si="75"/>
        <v>PEDAGOGIA dott.ssa Orlacchio</v>
      </c>
      <c r="K210" s="93">
        <f>COUNTIF(C$201:H$210,J210)+K193</f>
        <v>20</v>
      </c>
      <c r="L210" s="94">
        <f t="shared" si="77"/>
        <v>20</v>
      </c>
      <c r="M210" s="97" t="str">
        <f t="shared" si="78"/>
        <v>FINITO</v>
      </c>
      <c r="N210" s="95">
        <f t="shared" si="79"/>
        <v>0</v>
      </c>
      <c r="O210" s="93">
        <f t="shared" si="80"/>
        <v>0</v>
      </c>
      <c r="P210" s="96">
        <f t="shared" si="81"/>
        <v>0</v>
      </c>
      <c r="Q210" s="69" t="str">
        <f t="shared" si="82"/>
        <v>FINITO</v>
      </c>
    </row>
    <row r="211" spans="1:17" ht="69" customHeight="1">
      <c r="A211" s="87"/>
      <c r="B211" s="574"/>
      <c r="C211" s="185"/>
      <c r="D211" s="185"/>
      <c r="E211" s="198"/>
      <c r="F211" s="163"/>
      <c r="G211" s="163"/>
      <c r="I211" s="58"/>
      <c r="J211" s="95" t="str">
        <f t="shared" si="75"/>
        <v>DIAGNOSTICA IMMAGINI Dott.TANGA</v>
      </c>
      <c r="K211" s="93">
        <f t="shared" si="76"/>
        <v>11</v>
      </c>
      <c r="L211" s="94">
        <f t="shared" si="77"/>
        <v>15</v>
      </c>
      <c r="M211" s="97" t="str">
        <f t="shared" si="78"/>
        <v xml:space="preserve"> </v>
      </c>
      <c r="N211" s="95">
        <f t="shared" si="79"/>
        <v>0</v>
      </c>
      <c r="O211" s="93">
        <f t="shared" si="80"/>
        <v>0</v>
      </c>
      <c r="P211" s="96">
        <f t="shared" si="81"/>
        <v>0</v>
      </c>
      <c r="Q211" s="69" t="str">
        <f t="shared" si="82"/>
        <v>FINITO</v>
      </c>
    </row>
    <row r="212" spans="1:17" ht="69" customHeight="1">
      <c r="A212" s="90"/>
      <c r="B212" s="564"/>
      <c r="C212" s="89"/>
      <c r="D212" s="89"/>
      <c r="E212" s="198"/>
      <c r="F212" s="165"/>
      <c r="G212" s="165" t="s">
        <v>244</v>
      </c>
      <c r="I212" s="58"/>
      <c r="J212" s="95" t="str">
        <f t="shared" si="75"/>
        <v>IGIENE GEN APPL Dott CORSI</v>
      </c>
      <c r="K212" s="93">
        <f>COUNTIF(C$201:H$210,J212)+K195</f>
        <v>3</v>
      </c>
      <c r="L212" s="94">
        <f t="shared" si="77"/>
        <v>15</v>
      </c>
      <c r="M212" s="97" t="str">
        <f t="shared" si="78"/>
        <v xml:space="preserve"> </v>
      </c>
      <c r="N212" s="95">
        <f t="shared" si="79"/>
        <v>0</v>
      </c>
      <c r="O212" s="93">
        <f t="shared" si="80"/>
        <v>0</v>
      </c>
      <c r="P212" s="96">
        <f t="shared" si="81"/>
        <v>0</v>
      </c>
      <c r="Q212" s="69" t="str">
        <f t="shared" si="82"/>
        <v>FINITO</v>
      </c>
    </row>
    <row r="213" spans="1:17" ht="66.75" customHeight="1">
      <c r="A213" s="40"/>
      <c r="B213" s="40"/>
      <c r="C213" s="129"/>
      <c r="D213" s="129"/>
      <c r="E213" s="198"/>
      <c r="F213" s="151"/>
      <c r="G213" s="151"/>
      <c r="I213" s="58"/>
      <c r="J213" s="95">
        <f t="shared" si="75"/>
        <v>0</v>
      </c>
      <c r="K213" s="93">
        <f>COUNTIF(C$201:H$210,J213)+K196</f>
        <v>0</v>
      </c>
      <c r="L213" s="94">
        <f>L196</f>
        <v>0</v>
      </c>
      <c r="M213" s="97" t="str">
        <f t="shared" si="78"/>
        <v>FINITO</v>
      </c>
      <c r="N213" s="95">
        <f>N196</f>
        <v>0</v>
      </c>
      <c r="O213" s="93">
        <f>COUNTIF(C$201:H$210,N213)+O196</f>
        <v>0</v>
      </c>
      <c r="P213" s="96">
        <f>P196</f>
        <v>0</v>
      </c>
      <c r="Q213" s="69" t="str">
        <f t="shared" si="82"/>
        <v>FINITO</v>
      </c>
    </row>
    <row r="214" spans="1:17" ht="69" customHeight="1">
      <c r="A214" s="51"/>
      <c r="B214" s="563"/>
      <c r="C214" s="7" t="s">
        <v>1</v>
      </c>
      <c r="D214" s="7" t="s">
        <v>2</v>
      </c>
      <c r="E214" s="7" t="s">
        <v>3</v>
      </c>
      <c r="F214" s="7" t="s">
        <v>4</v>
      </c>
      <c r="G214" s="7" t="s">
        <v>5</v>
      </c>
      <c r="H214" s="7" t="s">
        <v>6</v>
      </c>
      <c r="I214" s="58"/>
      <c r="J214" s="92"/>
      <c r="K214" s="60"/>
      <c r="L214" s="92"/>
      <c r="M214" s="59"/>
      <c r="N214" s="99"/>
      <c r="O214" s="55"/>
      <c r="P214" s="85"/>
      <c r="Q214" s="86"/>
    </row>
    <row r="215" spans="1:17" ht="69" customHeight="1">
      <c r="A215" s="22"/>
      <c r="B215" s="22"/>
      <c r="C215" s="16">
        <v>44578</v>
      </c>
      <c r="D215" s="16">
        <v>44579</v>
      </c>
      <c r="E215" s="16">
        <v>44580</v>
      </c>
      <c r="F215" s="16">
        <v>44581</v>
      </c>
      <c r="G215" s="16">
        <v>44582</v>
      </c>
      <c r="H215" s="16">
        <v>44583</v>
      </c>
      <c r="I215" s="58"/>
      <c r="J215" s="92"/>
      <c r="K215" s="60"/>
      <c r="L215" s="92"/>
      <c r="M215" s="59"/>
      <c r="N215" s="61"/>
      <c r="O215" s="62"/>
      <c r="P215" s="106"/>
      <c r="Q215" s="107"/>
    </row>
    <row r="216" spans="1:17" ht="69" customHeight="1">
      <c r="A216" s="151"/>
      <c r="B216" s="151"/>
      <c r="C216" s="22" t="s">
        <v>119</v>
      </c>
      <c r="D216" s="22" t="s">
        <v>119</v>
      </c>
      <c r="E216" s="632"/>
      <c r="F216" s="22" t="s">
        <v>119</v>
      </c>
      <c r="G216" s="22" t="s">
        <v>119</v>
      </c>
      <c r="H216" s="22" t="s">
        <v>119</v>
      </c>
      <c r="I216" s="58"/>
      <c r="J216" s="92"/>
      <c r="K216" s="60"/>
      <c r="L216" s="92"/>
      <c r="M216" s="59"/>
      <c r="N216" s="61"/>
      <c r="O216" s="62"/>
      <c r="P216" s="108"/>
      <c r="Q216" s="108"/>
    </row>
    <row r="217" spans="1:17" ht="69" customHeight="1">
      <c r="A217" s="65" t="s">
        <v>21</v>
      </c>
      <c r="B217" s="65"/>
      <c r="C217" s="139" t="s">
        <v>125</v>
      </c>
      <c r="D217" s="139" t="s">
        <v>125</v>
      </c>
      <c r="E217" s="139"/>
      <c r="F217" s="139"/>
      <c r="G217" s="139"/>
      <c r="H217" s="188"/>
      <c r="I217" s="58"/>
      <c r="J217" s="95" t="str">
        <f aca="true" t="shared" si="83" ref="J217:J228">J166</f>
        <v>DECRETO 81 - SORVEGLIANZA SANITARIA</v>
      </c>
      <c r="K217" s="93">
        <f>COUNTIF(C$218:H$227,J217)+K200</f>
        <v>12</v>
      </c>
      <c r="L217" s="94">
        <f aca="true" t="shared" si="84" ref="L217:L228">L166</f>
        <v>16</v>
      </c>
      <c r="M217" s="97" t="e">
        <f>IF(K217=#REF!,"FINITO"," ")</f>
        <v>#REF!</v>
      </c>
      <c r="N217" s="95">
        <f aca="true" t="shared" si="85" ref="N217:N230">N165</f>
        <v>0</v>
      </c>
      <c r="O217" s="93" t="e">
        <f>COUNTIF(#REF!,N217)+O165</f>
        <v>#REF!</v>
      </c>
      <c r="P217" s="96">
        <f aca="true" t="shared" si="86" ref="P217:P230">P165</f>
        <v>0</v>
      </c>
      <c r="Q217" s="69" t="e">
        <f aca="true" t="shared" si="87" ref="Q217:Q230">IF(O217=P217,"FINITO"," ")</f>
        <v>#REF!</v>
      </c>
    </row>
    <row r="218" spans="1:17" ht="69" customHeight="1">
      <c r="A218" s="71" t="s">
        <v>10</v>
      </c>
      <c r="B218" s="71"/>
      <c r="C218" s="119" t="s">
        <v>128</v>
      </c>
      <c r="D218" s="119" t="s">
        <v>128</v>
      </c>
      <c r="E218" s="139"/>
      <c r="F218" s="139"/>
      <c r="G218" s="74" t="s">
        <v>33</v>
      </c>
      <c r="H218" s="712" t="s">
        <v>210</v>
      </c>
      <c r="I218" s="58"/>
      <c r="J218" s="95" t="str">
        <f t="shared" si="83"/>
        <v>GENETICA Prof.ssa BONGIORNO</v>
      </c>
      <c r="K218" s="93">
        <f aca="true" t="shared" si="88" ref="K218:K230">COUNTIF(C$218:H$227,J218)+K201</f>
        <v>19</v>
      </c>
      <c r="L218" s="94">
        <f t="shared" si="84"/>
        <v>20</v>
      </c>
      <c r="M218" s="97" t="str">
        <f aca="true" t="shared" si="89" ref="M218:M230">IF(K218=L217,"FINITO"," ")</f>
        <v xml:space="preserve"> </v>
      </c>
      <c r="N218" s="95" t="str">
        <f t="shared" si="85"/>
        <v>SOCIOLOGIA GEN Dott.MARINI</v>
      </c>
      <c r="O218" s="93" t="e">
        <f>COUNTIF(#REF!,N218)+O166</f>
        <v>#REF!</v>
      </c>
      <c r="P218" s="96">
        <f t="shared" si="86"/>
        <v>20</v>
      </c>
      <c r="Q218" s="69" t="e">
        <f t="shared" si="87"/>
        <v>#REF!</v>
      </c>
    </row>
    <row r="219" spans="1:17" ht="69" customHeight="1">
      <c r="A219" s="71" t="s">
        <v>12</v>
      </c>
      <c r="B219" s="71"/>
      <c r="C219" s="119" t="s">
        <v>128</v>
      </c>
      <c r="D219" s="119" t="s">
        <v>128</v>
      </c>
      <c r="E219" s="139"/>
      <c r="F219" s="139"/>
      <c r="G219" s="74" t="s">
        <v>33</v>
      </c>
      <c r="H219" s="713"/>
      <c r="I219" s="58"/>
      <c r="J219" s="95" t="str">
        <f t="shared" si="83"/>
        <v>BIOCHIMICA Prof.ssa BONGIORNO</v>
      </c>
      <c r="K219" s="93">
        <f t="shared" si="88"/>
        <v>20</v>
      </c>
      <c r="L219" s="94">
        <f t="shared" si="84"/>
        <v>20</v>
      </c>
      <c r="M219" s="97" t="str">
        <f t="shared" si="89"/>
        <v>FINITO</v>
      </c>
      <c r="N219" s="95" t="str">
        <f t="shared" si="85"/>
        <v>PSICOLOGIA GEN Dott. BUONO</v>
      </c>
      <c r="O219" s="93" t="e">
        <f>COUNTIF(#REF!,N219)+O167</f>
        <v>#REF!</v>
      </c>
      <c r="P219" s="96">
        <f t="shared" si="86"/>
        <v>25</v>
      </c>
      <c r="Q219" s="69" t="e">
        <f t="shared" si="87"/>
        <v>#REF!</v>
      </c>
    </row>
    <row r="220" spans="1:17" ht="69" customHeight="1">
      <c r="A220" s="71" t="s">
        <v>13</v>
      </c>
      <c r="B220" s="71"/>
      <c r="C220" s="119" t="s">
        <v>128</v>
      </c>
      <c r="D220" s="191" t="s">
        <v>128</v>
      </c>
      <c r="E220" s="139"/>
      <c r="F220" s="139"/>
      <c r="G220" s="74" t="s">
        <v>33</v>
      </c>
      <c r="H220" s="713"/>
      <c r="I220" s="58"/>
      <c r="J220" s="95" t="str">
        <f t="shared" si="83"/>
        <v>BIOFISICA Prof.ssa NICOLAI</v>
      </c>
      <c r="K220" s="93">
        <f t="shared" si="88"/>
        <v>18</v>
      </c>
      <c r="L220" s="94">
        <f t="shared" si="84"/>
        <v>20</v>
      </c>
      <c r="M220" s="97" t="str">
        <f t="shared" si="89"/>
        <v xml:space="preserve"> </v>
      </c>
      <c r="N220" s="95" t="str">
        <f t="shared" si="85"/>
        <v>INFERMIERISTICA GEN Dott.ssa Mallia</v>
      </c>
      <c r="O220" s="93" t="e">
        <f>COUNTIF(#REF!,N220)+O168</f>
        <v>#REF!</v>
      </c>
      <c r="P220" s="96">
        <f t="shared" si="86"/>
        <v>25</v>
      </c>
      <c r="Q220" s="69" t="e">
        <f t="shared" si="87"/>
        <v>#REF!</v>
      </c>
    </row>
    <row r="221" spans="1:17" ht="69" customHeight="1">
      <c r="A221" s="184" t="s">
        <v>14</v>
      </c>
      <c r="B221" s="184"/>
      <c r="C221" s="532" t="s">
        <v>26</v>
      </c>
      <c r="D221" s="532" t="s">
        <v>26</v>
      </c>
      <c r="E221" s="139"/>
      <c r="F221" s="139"/>
      <c r="G221" s="191" t="s">
        <v>128</v>
      </c>
      <c r="H221" s="713"/>
      <c r="I221" s="58"/>
      <c r="J221" s="95" t="str">
        <f t="shared" si="83"/>
        <v>BIOLOGIA APPLICATA Dott.ssa Bellizia</v>
      </c>
      <c r="K221" s="93">
        <f t="shared" si="88"/>
        <v>20</v>
      </c>
      <c r="L221" s="94">
        <f t="shared" si="84"/>
        <v>20</v>
      </c>
      <c r="M221" s="97" t="str">
        <f t="shared" si="89"/>
        <v>FINITO</v>
      </c>
      <c r="N221" s="95" t="str">
        <f t="shared" si="85"/>
        <v>INFERMIERISTICA CLIN Dott.BIANCHI C</v>
      </c>
      <c r="O221" s="93" t="e">
        <f>COUNTIF(#REF!,N221)+O169</f>
        <v>#REF!</v>
      </c>
      <c r="P221" s="96">
        <f t="shared" si="86"/>
        <v>30</v>
      </c>
      <c r="Q221" s="69" t="e">
        <f t="shared" si="87"/>
        <v>#REF!</v>
      </c>
    </row>
    <row r="222" spans="1:17" ht="69" customHeight="1">
      <c r="A222" s="184" t="s">
        <v>16</v>
      </c>
      <c r="B222" s="184"/>
      <c r="C222" s="532" t="s">
        <v>26</v>
      </c>
      <c r="D222" s="532" t="s">
        <v>26</v>
      </c>
      <c r="E222" s="139"/>
      <c r="F222" s="139"/>
      <c r="G222" s="191" t="s">
        <v>128</v>
      </c>
      <c r="H222" s="713"/>
      <c r="I222" s="58"/>
      <c r="J222" s="95" t="str">
        <f t="shared" si="83"/>
        <v>ANATOMIA UMANA Dott. Mastracchio</v>
      </c>
      <c r="K222" s="93">
        <f t="shared" si="88"/>
        <v>29</v>
      </c>
      <c r="L222" s="94">
        <f t="shared" si="84"/>
        <v>30</v>
      </c>
      <c r="M222" s="97" t="str">
        <f t="shared" si="89"/>
        <v xml:space="preserve"> </v>
      </c>
      <c r="N222" s="95" t="str">
        <f t="shared" si="85"/>
        <v>ORGANIZZAZIONE PROF Dott.ssa Bianchi L</v>
      </c>
      <c r="O222" s="93" t="e">
        <f>COUNTIF(#REF!,N222)+O170</f>
        <v>#REF!</v>
      </c>
      <c r="P222" s="96">
        <f t="shared" si="86"/>
        <v>30</v>
      </c>
      <c r="Q222" s="69" t="e">
        <f t="shared" si="87"/>
        <v>#REF!</v>
      </c>
    </row>
    <row r="223" spans="1:17" ht="69" customHeight="1">
      <c r="A223" s="184" t="s">
        <v>17</v>
      </c>
      <c r="B223" s="184"/>
      <c r="C223" s="532" t="s">
        <v>26</v>
      </c>
      <c r="D223" s="139"/>
      <c r="E223" s="139"/>
      <c r="F223" s="139"/>
      <c r="G223" s="191" t="s">
        <v>128</v>
      </c>
      <c r="H223" s="713"/>
      <c r="I223" s="58"/>
      <c r="J223" s="95" t="str">
        <f t="shared" si="83"/>
        <v>FISIOLOGIA Dott.ssa Frongillo</v>
      </c>
      <c r="K223" s="93">
        <f t="shared" si="88"/>
        <v>30</v>
      </c>
      <c r="L223" s="94">
        <f t="shared" si="84"/>
        <v>20</v>
      </c>
      <c r="M223" s="97" t="str">
        <f t="shared" si="89"/>
        <v>FINITO</v>
      </c>
      <c r="N223" s="95" t="str">
        <f t="shared" si="85"/>
        <v>INGLESE  Dott.ssa</v>
      </c>
      <c r="O223" s="93" t="e">
        <f>COUNTIF(#REF!,N223)+O171</f>
        <v>#REF!</v>
      </c>
      <c r="P223" s="96">
        <f t="shared" si="86"/>
        <v>40</v>
      </c>
      <c r="Q223" s="69" t="e">
        <f t="shared" si="87"/>
        <v>#REF!</v>
      </c>
    </row>
    <row r="224" spans="1:17" ht="69" customHeight="1">
      <c r="A224" s="77"/>
      <c r="B224" s="573"/>
      <c r="C224" s="196" t="s">
        <v>119</v>
      </c>
      <c r="D224" s="22" t="s">
        <v>119</v>
      </c>
      <c r="E224" s="135"/>
      <c r="F224" s="139"/>
      <c r="G224" s="22" t="s">
        <v>119</v>
      </c>
      <c r="H224" s="713"/>
      <c r="I224" s="58"/>
      <c r="J224" s="95" t="str">
        <f t="shared" si="83"/>
        <v>ISTOLOGIA Dott. MASTRACCHIO</v>
      </c>
      <c r="K224" s="93">
        <f t="shared" si="88"/>
        <v>12</v>
      </c>
      <c r="L224" s="94">
        <f t="shared" si="84"/>
        <v>15</v>
      </c>
      <c r="M224" s="97" t="str">
        <f t="shared" si="89"/>
        <v xml:space="preserve"> </v>
      </c>
      <c r="N224" s="95" t="str">
        <f t="shared" si="85"/>
        <v>SEMINARIO VACCINAZIONI-MMC/LAVAGGIO MANI DISINFETTANTI</v>
      </c>
      <c r="O224" s="93" t="e">
        <f>COUNTIF(#REF!,N224)+O172</f>
        <v>#REF!</v>
      </c>
      <c r="P224" s="96">
        <f t="shared" si="86"/>
        <v>12</v>
      </c>
      <c r="Q224" s="69" t="e">
        <f t="shared" si="87"/>
        <v>#REF!</v>
      </c>
    </row>
    <row r="225" spans="1:17" ht="69" customHeight="1">
      <c r="A225" s="184" t="s">
        <v>18</v>
      </c>
      <c r="B225" s="184"/>
      <c r="C225" s="179" t="s">
        <v>123</v>
      </c>
      <c r="D225" s="66" t="s">
        <v>36</v>
      </c>
      <c r="E225" s="131"/>
      <c r="F225" s="139"/>
      <c r="G225" s="66" t="s">
        <v>36</v>
      </c>
      <c r="H225" s="713"/>
      <c r="I225" s="58"/>
      <c r="J225" s="95" t="str">
        <f t="shared" si="83"/>
        <v>STORIA DELLA MEDICINA - Dott.ssa Tufi</v>
      </c>
      <c r="K225" s="93">
        <f t="shared" si="88"/>
        <v>11</v>
      </c>
      <c r="L225" s="94">
        <f t="shared" si="84"/>
        <v>15</v>
      </c>
      <c r="M225" s="97" t="str">
        <f t="shared" si="89"/>
        <v xml:space="preserve"> </v>
      </c>
      <c r="N225" s="95">
        <f t="shared" si="85"/>
        <v>0</v>
      </c>
      <c r="O225" s="93" t="e">
        <f>COUNTIF(#REF!,N225)+O173</f>
        <v>#REF!</v>
      </c>
      <c r="P225" s="96">
        <f t="shared" si="86"/>
        <v>3</v>
      </c>
      <c r="Q225" s="69" t="e">
        <f t="shared" si="87"/>
        <v>#REF!</v>
      </c>
    </row>
    <row r="226" spans="1:17" ht="69" customHeight="1">
      <c r="A226" s="184" t="s">
        <v>19</v>
      </c>
      <c r="B226" s="184"/>
      <c r="C226" s="179" t="s">
        <v>123</v>
      </c>
      <c r="D226" s="66" t="s">
        <v>36</v>
      </c>
      <c r="E226" s="131"/>
      <c r="F226" s="139"/>
      <c r="G226" s="66" t="s">
        <v>36</v>
      </c>
      <c r="H226" s="714"/>
      <c r="I226" s="75"/>
      <c r="J226" s="95" t="str">
        <f t="shared" si="83"/>
        <v>DEMOETNO ANTROPOLOGIA Dott DI MAURO</v>
      </c>
      <c r="K226" s="93">
        <f t="shared" si="88"/>
        <v>21</v>
      </c>
      <c r="L226" s="94">
        <f t="shared" si="84"/>
        <v>20</v>
      </c>
      <c r="M226" s="97" t="str">
        <f t="shared" si="89"/>
        <v xml:space="preserve"> </v>
      </c>
      <c r="N226" s="95">
        <f t="shared" si="85"/>
        <v>0</v>
      </c>
      <c r="O226" s="93" t="e">
        <f>COUNTIF(#REF!,N226)+O174</f>
        <v>#REF!</v>
      </c>
      <c r="P226" s="96">
        <f t="shared" si="86"/>
        <v>0</v>
      </c>
      <c r="Q226" s="69" t="e">
        <f t="shared" si="87"/>
        <v>#REF!</v>
      </c>
    </row>
    <row r="227" spans="1:17" ht="69" customHeight="1">
      <c r="A227" s="184" t="s">
        <v>20</v>
      </c>
      <c r="B227" s="184"/>
      <c r="C227" s="179" t="s">
        <v>123</v>
      </c>
      <c r="D227" s="66" t="s">
        <v>36</v>
      </c>
      <c r="E227" s="89"/>
      <c r="F227" s="163"/>
      <c r="G227" s="66" t="s">
        <v>36</v>
      </c>
      <c r="H227" s="163"/>
      <c r="I227" s="75"/>
      <c r="J227" s="95" t="str">
        <f t="shared" si="83"/>
        <v>PEDAGOGIA dott.ssa Orlacchio</v>
      </c>
      <c r="K227" s="93">
        <f t="shared" si="88"/>
        <v>20</v>
      </c>
      <c r="L227" s="94">
        <f t="shared" si="84"/>
        <v>20</v>
      </c>
      <c r="M227" s="97" t="str">
        <f t="shared" si="89"/>
        <v>FINITO</v>
      </c>
      <c r="N227" s="95">
        <f t="shared" si="85"/>
        <v>0</v>
      </c>
      <c r="O227" s="93" t="e">
        <f>COUNTIF(#REF!,N227)+O175</f>
        <v>#REF!</v>
      </c>
      <c r="P227" s="96">
        <f t="shared" si="86"/>
        <v>0</v>
      </c>
      <c r="Q227" s="69" t="e">
        <f t="shared" si="87"/>
        <v>#REF!</v>
      </c>
    </row>
    <row r="228" spans="1:17" ht="69" customHeight="1">
      <c r="A228" s="87"/>
      <c r="B228" s="574"/>
      <c r="C228" s="185"/>
      <c r="D228" s="89"/>
      <c r="E228" s="89"/>
      <c r="F228" s="163"/>
      <c r="G228" s="163"/>
      <c r="H228" s="163"/>
      <c r="I228" s="58"/>
      <c r="J228" s="95" t="str">
        <f t="shared" si="83"/>
        <v>DIAGNOSTICA IMMAGINI Dott.TANGA</v>
      </c>
      <c r="K228" s="93">
        <f t="shared" si="88"/>
        <v>11</v>
      </c>
      <c r="L228" s="94">
        <f t="shared" si="84"/>
        <v>15</v>
      </c>
      <c r="M228" s="97" t="str">
        <f t="shared" si="89"/>
        <v xml:space="preserve"> </v>
      </c>
      <c r="N228" s="95">
        <f t="shared" si="85"/>
        <v>0</v>
      </c>
      <c r="O228" s="93" t="e">
        <f>COUNTIF(#REF!,N228)+O176</f>
        <v>#REF!</v>
      </c>
      <c r="P228" s="96">
        <f t="shared" si="86"/>
        <v>0</v>
      </c>
      <c r="Q228" s="69" t="e">
        <f t="shared" si="87"/>
        <v>#REF!</v>
      </c>
    </row>
    <row r="229" spans="1:17" ht="69" customHeight="1">
      <c r="A229" s="90"/>
      <c r="B229" s="564"/>
      <c r="C229" s="165" t="s">
        <v>233</v>
      </c>
      <c r="D229" s="89"/>
      <c r="E229" s="89"/>
      <c r="F229" s="165"/>
      <c r="G229" s="165"/>
      <c r="H229" s="163"/>
      <c r="I229" s="58"/>
      <c r="J229" s="119" t="s">
        <v>128</v>
      </c>
      <c r="K229" s="93">
        <f t="shared" si="88"/>
        <v>12</v>
      </c>
      <c r="L229" s="94">
        <v>15</v>
      </c>
      <c r="M229" s="97" t="str">
        <f t="shared" si="89"/>
        <v xml:space="preserve"> </v>
      </c>
      <c r="N229" s="95">
        <f t="shared" si="85"/>
        <v>0</v>
      </c>
      <c r="O229" s="93" t="e">
        <f>COUNTIF(#REF!,N229)+O177</f>
        <v>#REF!</v>
      </c>
      <c r="P229" s="96">
        <f t="shared" si="86"/>
        <v>0</v>
      </c>
      <c r="Q229" s="69" t="e">
        <f t="shared" si="87"/>
        <v>#REF!</v>
      </c>
    </row>
    <row r="230" spans="1:17" ht="66.75" customHeight="1">
      <c r="A230" s="40"/>
      <c r="B230" s="40"/>
      <c r="C230" s="129"/>
      <c r="D230" s="129"/>
      <c r="E230" s="129"/>
      <c r="F230" s="151"/>
      <c r="G230" s="151"/>
      <c r="H230" s="166"/>
      <c r="I230" s="58"/>
      <c r="K230" s="93">
        <f t="shared" si="88"/>
        <v>0</v>
      </c>
      <c r="M230" s="97" t="str">
        <f t="shared" si="89"/>
        <v xml:space="preserve"> </v>
      </c>
      <c r="N230" s="95">
        <f t="shared" si="85"/>
        <v>0</v>
      </c>
      <c r="O230" s="93" t="e">
        <f>COUNTIF(#REF!,N230)+O178</f>
        <v>#REF!</v>
      </c>
      <c r="P230" s="96">
        <f t="shared" si="86"/>
        <v>0</v>
      </c>
      <c r="Q230" s="69" t="e">
        <f t="shared" si="87"/>
        <v>#REF!</v>
      </c>
    </row>
    <row r="231" spans="1:17" ht="69" customHeight="1">
      <c r="A231" s="51"/>
      <c r="B231" s="563"/>
      <c r="C231" s="7" t="s">
        <v>1</v>
      </c>
      <c r="D231" s="7" t="s">
        <v>2</v>
      </c>
      <c r="E231" s="7" t="s">
        <v>3</v>
      </c>
      <c r="F231" s="7" t="s">
        <v>4</v>
      </c>
      <c r="G231" s="7" t="s">
        <v>5</v>
      </c>
      <c r="H231" s="7" t="s">
        <v>6</v>
      </c>
      <c r="I231" s="58"/>
      <c r="J231" s="92"/>
      <c r="K231" s="60"/>
      <c r="L231" s="92"/>
      <c r="M231" s="59"/>
      <c r="N231" s="99"/>
      <c r="O231" s="55"/>
      <c r="P231" s="85"/>
      <c r="Q231" s="86"/>
    </row>
    <row r="232" spans="1:17" ht="69" customHeight="1">
      <c r="A232" s="22"/>
      <c r="B232" s="22"/>
      <c r="C232" s="16">
        <v>44585</v>
      </c>
      <c r="D232" s="16">
        <v>44586</v>
      </c>
      <c r="E232" s="16">
        <v>44587</v>
      </c>
      <c r="F232" s="16">
        <v>44588</v>
      </c>
      <c r="G232" s="16">
        <v>44589</v>
      </c>
      <c r="H232" s="16">
        <v>44590</v>
      </c>
      <c r="I232" s="58"/>
      <c r="J232" s="647"/>
      <c r="K232" s="648"/>
      <c r="L232" s="649"/>
      <c r="M232" s="534"/>
      <c r="N232" s="647"/>
      <c r="O232" s="648"/>
      <c r="P232" s="650"/>
      <c r="Q232" s="651"/>
    </row>
    <row r="233" spans="1:17" ht="69" customHeight="1">
      <c r="A233" s="151"/>
      <c r="B233" s="151"/>
      <c r="C233" s="22" t="s">
        <v>119</v>
      </c>
      <c r="D233" s="22" t="s">
        <v>119</v>
      </c>
      <c r="E233" s="22" t="s">
        <v>119</v>
      </c>
      <c r="F233" s="158" t="s">
        <v>119</v>
      </c>
      <c r="G233" s="22" t="s">
        <v>119</v>
      </c>
      <c r="H233" s="22" t="s">
        <v>119</v>
      </c>
      <c r="I233" s="58"/>
      <c r="J233" s="647"/>
      <c r="K233" s="648"/>
      <c r="L233" s="649"/>
      <c r="M233" s="534"/>
      <c r="N233" s="647"/>
      <c r="O233" s="648"/>
      <c r="P233" s="650"/>
      <c r="Q233" s="651"/>
    </row>
    <row r="234" spans="1:17" ht="69" customHeight="1">
      <c r="A234" s="65" t="s">
        <v>21</v>
      </c>
      <c r="B234" s="65"/>
      <c r="C234" s="139"/>
      <c r="D234" s="139"/>
      <c r="E234" s="139" t="s">
        <v>243</v>
      </c>
      <c r="F234" s="139"/>
      <c r="G234" s="139"/>
      <c r="H234" s="188"/>
      <c r="I234" s="58"/>
      <c r="J234" s="95" t="str">
        <f aca="true" t="shared" si="90" ref="J234:J245">J183</f>
        <v>DECRETO 81 - SORVEGLIANZA SANITARIA</v>
      </c>
      <c r="K234" s="93">
        <f>COUNTIF(C$235:H$244,J234)+K217</f>
        <v>16</v>
      </c>
      <c r="L234" s="94">
        <f aca="true" t="shared" si="91" ref="L234:L245">L183</f>
        <v>16</v>
      </c>
      <c r="M234" s="97" t="e">
        <f>IF(K234=#REF!,"FINITO"," ")</f>
        <v>#REF!</v>
      </c>
      <c r="N234" s="95">
        <f aca="true" t="shared" si="92" ref="N234:N247">N182</f>
        <v>0</v>
      </c>
      <c r="O234" s="93" t="e">
        <f>COUNTIF(#REF!,N234)+O182</f>
        <v>#REF!</v>
      </c>
      <c r="P234" s="96">
        <f aca="true" t="shared" si="93" ref="P234:P247">P182</f>
        <v>0</v>
      </c>
      <c r="Q234" s="69" t="e">
        <f aca="true" t="shared" si="94" ref="Q234:Q247">IF(O234=P234,"FINITO"," ")</f>
        <v>#REF!</v>
      </c>
    </row>
    <row r="235" spans="1:17" ht="69" customHeight="1">
      <c r="A235" s="71" t="s">
        <v>10</v>
      </c>
      <c r="B235" s="71"/>
      <c r="C235" s="74" t="s">
        <v>33</v>
      </c>
      <c r="D235" s="139"/>
      <c r="E235" s="195" t="s">
        <v>88</v>
      </c>
      <c r="F235" s="634" t="s">
        <v>29</v>
      </c>
      <c r="G235" s="72" t="s">
        <v>27</v>
      </c>
      <c r="H235" s="163"/>
      <c r="I235" s="58"/>
      <c r="J235" s="95" t="str">
        <f t="shared" si="90"/>
        <v>GENETICA Prof.ssa BONGIORNO</v>
      </c>
      <c r="K235" s="93">
        <f aca="true" t="shared" si="95" ref="K235:K247">COUNTIF(C$235:H$244,J235)+K218</f>
        <v>19</v>
      </c>
      <c r="L235" s="94">
        <f t="shared" si="91"/>
        <v>20</v>
      </c>
      <c r="M235" s="97" t="str">
        <f aca="true" t="shared" si="96" ref="M235:M247">IF(K235=L234,"FINITO"," ")</f>
        <v xml:space="preserve"> </v>
      </c>
      <c r="N235" s="95" t="str">
        <f t="shared" si="92"/>
        <v>SOCIOLOGIA GEN Dott.MARINI</v>
      </c>
      <c r="O235" s="93" t="e">
        <f>COUNTIF(#REF!,N235)+O183</f>
        <v>#REF!</v>
      </c>
      <c r="P235" s="96">
        <f t="shared" si="93"/>
        <v>20</v>
      </c>
      <c r="Q235" s="69" t="e">
        <f t="shared" si="94"/>
        <v>#REF!</v>
      </c>
    </row>
    <row r="236" spans="1:17" ht="69" customHeight="1">
      <c r="A236" s="71" t="s">
        <v>12</v>
      </c>
      <c r="B236" s="71"/>
      <c r="C236" s="74" t="s">
        <v>33</v>
      </c>
      <c r="D236" s="139"/>
      <c r="E236" s="195" t="s">
        <v>88</v>
      </c>
      <c r="F236" s="634" t="s">
        <v>29</v>
      </c>
      <c r="G236" s="72" t="s">
        <v>27</v>
      </c>
      <c r="H236" s="163"/>
      <c r="I236" s="58"/>
      <c r="J236" s="95" t="str">
        <f t="shared" si="90"/>
        <v>BIOCHIMICA Prof.ssa BONGIORNO</v>
      </c>
      <c r="K236" s="93">
        <f t="shared" si="95"/>
        <v>20</v>
      </c>
      <c r="L236" s="94">
        <f t="shared" si="91"/>
        <v>20</v>
      </c>
      <c r="M236" s="97" t="str">
        <f t="shared" si="96"/>
        <v>FINITO</v>
      </c>
      <c r="N236" s="95" t="str">
        <f t="shared" si="92"/>
        <v>PSICOLOGIA GEN Dott. BUONO</v>
      </c>
      <c r="O236" s="93" t="e">
        <f>COUNTIF(#REF!,N236)+O184</f>
        <v>#REF!</v>
      </c>
      <c r="P236" s="96">
        <f t="shared" si="93"/>
        <v>25</v>
      </c>
      <c r="Q236" s="69" t="e">
        <f t="shared" si="94"/>
        <v>#REF!</v>
      </c>
    </row>
    <row r="237" spans="1:17" ht="69" customHeight="1">
      <c r="A237" s="71" t="s">
        <v>13</v>
      </c>
      <c r="B237" s="71"/>
      <c r="C237" s="74" t="s">
        <v>33</v>
      </c>
      <c r="D237" s="139"/>
      <c r="E237" s="195" t="s">
        <v>22</v>
      </c>
      <c r="F237" s="139"/>
      <c r="G237" s="72" t="s">
        <v>27</v>
      </c>
      <c r="H237" s="163"/>
      <c r="I237" s="58"/>
      <c r="J237" s="95" t="str">
        <f t="shared" si="90"/>
        <v>BIOFISICA Prof.ssa NICOLAI</v>
      </c>
      <c r="K237" s="93">
        <f t="shared" si="95"/>
        <v>20</v>
      </c>
      <c r="L237" s="94">
        <f t="shared" si="91"/>
        <v>20</v>
      </c>
      <c r="M237" s="97" t="str">
        <f t="shared" si="96"/>
        <v>FINITO</v>
      </c>
      <c r="N237" s="95" t="str">
        <f t="shared" si="92"/>
        <v>INFERMIERISTICA GEN Dott.ssa Mallia</v>
      </c>
      <c r="O237" s="93" t="e">
        <f>COUNTIF(#REF!,N237)+O185</f>
        <v>#REF!</v>
      </c>
      <c r="P237" s="96">
        <f t="shared" si="93"/>
        <v>25</v>
      </c>
      <c r="Q237" s="69" t="e">
        <f t="shared" si="94"/>
        <v>#REF!</v>
      </c>
    </row>
    <row r="238" spans="1:17" ht="69" customHeight="1">
      <c r="A238" s="184" t="s">
        <v>14</v>
      </c>
      <c r="B238" s="184"/>
      <c r="C238" s="89"/>
      <c r="D238" s="139"/>
      <c r="E238" s="195" t="s">
        <v>22</v>
      </c>
      <c r="F238" s="139"/>
      <c r="G238" s="163" t="s">
        <v>159</v>
      </c>
      <c r="H238" s="163"/>
      <c r="I238" s="58"/>
      <c r="J238" s="95" t="str">
        <f t="shared" si="90"/>
        <v>BIOLOGIA APPLICATA Dott.ssa Bellizia</v>
      </c>
      <c r="K238" s="93">
        <f t="shared" si="95"/>
        <v>20</v>
      </c>
      <c r="L238" s="94">
        <f t="shared" si="91"/>
        <v>20</v>
      </c>
      <c r="M238" s="97" t="str">
        <f t="shared" si="96"/>
        <v>FINITO</v>
      </c>
      <c r="N238" s="95" t="str">
        <f t="shared" si="92"/>
        <v>INFERMIERISTICA CLIN Dott.BIANCHI C</v>
      </c>
      <c r="O238" s="93" t="e">
        <f>COUNTIF(#REF!,N238)+O186</f>
        <v>#REF!</v>
      </c>
      <c r="P238" s="96">
        <f t="shared" si="93"/>
        <v>30</v>
      </c>
      <c r="Q238" s="69" t="e">
        <f t="shared" si="94"/>
        <v>#REF!</v>
      </c>
    </row>
    <row r="239" spans="1:17" ht="69" customHeight="1">
      <c r="A239" s="184" t="s">
        <v>16</v>
      </c>
      <c r="B239" s="184"/>
      <c r="C239" s="89"/>
      <c r="D239" s="139"/>
      <c r="E239" s="195" t="s">
        <v>22</v>
      </c>
      <c r="F239" s="139"/>
      <c r="G239" s="163"/>
      <c r="H239" s="163"/>
      <c r="I239" s="58"/>
      <c r="J239" s="95" t="str">
        <f t="shared" si="90"/>
        <v>ANATOMIA UMANA Dott. Mastracchio</v>
      </c>
      <c r="K239" s="93">
        <f t="shared" si="95"/>
        <v>29</v>
      </c>
      <c r="L239" s="94">
        <f t="shared" si="91"/>
        <v>30</v>
      </c>
      <c r="M239" s="97" t="str">
        <f t="shared" si="96"/>
        <v xml:space="preserve"> </v>
      </c>
      <c r="N239" s="95" t="str">
        <f t="shared" si="92"/>
        <v>ORGANIZZAZIONE PROF Dott.ssa Bianchi L</v>
      </c>
      <c r="O239" s="93" t="e">
        <f>COUNTIF(#REF!,N239)+O187</f>
        <v>#REF!</v>
      </c>
      <c r="P239" s="96">
        <f t="shared" si="93"/>
        <v>30</v>
      </c>
      <c r="Q239" s="69" t="e">
        <f t="shared" si="94"/>
        <v>#REF!</v>
      </c>
    </row>
    <row r="240" spans="1:17" ht="69" customHeight="1">
      <c r="A240" s="184" t="s">
        <v>17</v>
      </c>
      <c r="B240" s="184"/>
      <c r="C240" s="195" t="s">
        <v>88</v>
      </c>
      <c r="D240" s="139"/>
      <c r="E240" s="195" t="s">
        <v>22</v>
      </c>
      <c r="F240" s="139"/>
      <c r="G240" s="163"/>
      <c r="H240" s="163"/>
      <c r="I240" s="58"/>
      <c r="J240" s="95" t="str">
        <f t="shared" si="90"/>
        <v>FISIOLOGIA Dott.ssa Frongillo</v>
      </c>
      <c r="K240" s="93">
        <f t="shared" si="95"/>
        <v>33</v>
      </c>
      <c r="L240" s="94">
        <f t="shared" si="91"/>
        <v>20</v>
      </c>
      <c r="M240" s="97" t="str">
        <f t="shared" si="96"/>
        <v xml:space="preserve"> </v>
      </c>
      <c r="N240" s="95" t="str">
        <f t="shared" si="92"/>
        <v>INGLESE  Dott.ssa</v>
      </c>
      <c r="O240" s="93" t="e">
        <f>COUNTIF(#REF!,N240)+O188</f>
        <v>#REF!</v>
      </c>
      <c r="P240" s="96">
        <f t="shared" si="93"/>
        <v>40</v>
      </c>
      <c r="Q240" s="69" t="e">
        <f t="shared" si="94"/>
        <v>#REF!</v>
      </c>
    </row>
    <row r="241" spans="1:17" ht="69" customHeight="1">
      <c r="A241" s="77"/>
      <c r="B241" s="573"/>
      <c r="C241" s="195" t="s">
        <v>88</v>
      </c>
      <c r="D241" s="139"/>
      <c r="E241" s="89"/>
      <c r="F241" s="163"/>
      <c r="G241" s="163"/>
      <c r="H241" s="163"/>
      <c r="I241" s="58"/>
      <c r="J241" s="95" t="str">
        <f t="shared" si="90"/>
        <v>ISTOLOGIA Dott. MASTRACCHIO</v>
      </c>
      <c r="K241" s="93">
        <f t="shared" si="95"/>
        <v>12</v>
      </c>
      <c r="L241" s="94">
        <f t="shared" si="91"/>
        <v>15</v>
      </c>
      <c r="M241" s="97" t="str">
        <f t="shared" si="96"/>
        <v xml:space="preserve"> </v>
      </c>
      <c r="N241" s="95" t="str">
        <f t="shared" si="92"/>
        <v>SEMINARIO VACCINAZIONI-MMC/LAVAGGIO MANI DISINFETTANTI</v>
      </c>
      <c r="O241" s="93" t="e">
        <f>COUNTIF(#REF!,N241)+O189</f>
        <v>#REF!</v>
      </c>
      <c r="P241" s="96">
        <f t="shared" si="93"/>
        <v>12</v>
      </c>
      <c r="Q241" s="69" t="e">
        <f t="shared" si="94"/>
        <v>#REF!</v>
      </c>
    </row>
    <row r="242" spans="1:17" ht="69" customHeight="1">
      <c r="A242" s="184" t="s">
        <v>18</v>
      </c>
      <c r="B242" s="184"/>
      <c r="C242" s="185"/>
      <c r="D242" s="89"/>
      <c r="E242" s="89"/>
      <c r="F242" s="163"/>
      <c r="G242" s="163"/>
      <c r="H242" s="163"/>
      <c r="I242" s="58"/>
      <c r="J242" s="95" t="str">
        <f t="shared" si="90"/>
        <v>STORIA DELLA MEDICINA - Dott.ssa Tufi</v>
      </c>
      <c r="K242" s="93">
        <f t="shared" si="95"/>
        <v>11</v>
      </c>
      <c r="L242" s="94">
        <f t="shared" si="91"/>
        <v>15</v>
      </c>
      <c r="M242" s="97" t="str">
        <f t="shared" si="96"/>
        <v xml:space="preserve"> </v>
      </c>
      <c r="N242" s="95">
        <f t="shared" si="92"/>
        <v>0</v>
      </c>
      <c r="O242" s="93" t="e">
        <f>COUNTIF(#REF!,N242)+O190</f>
        <v>#REF!</v>
      </c>
      <c r="P242" s="96">
        <f t="shared" si="93"/>
        <v>3</v>
      </c>
      <c r="Q242" s="69" t="e">
        <f t="shared" si="94"/>
        <v>#REF!</v>
      </c>
    </row>
    <row r="243" spans="1:17" ht="69" customHeight="1">
      <c r="A243" s="184" t="s">
        <v>19</v>
      </c>
      <c r="B243" s="184"/>
      <c r="C243" s="185"/>
      <c r="D243" s="89"/>
      <c r="E243" s="89"/>
      <c r="F243" s="163"/>
      <c r="G243" s="163"/>
      <c r="H243" s="163"/>
      <c r="I243" s="75"/>
      <c r="J243" s="95" t="str">
        <f t="shared" si="90"/>
        <v>DEMOETNO ANTROPOLOGIA Dott DI MAURO</v>
      </c>
      <c r="K243" s="93">
        <f t="shared" si="95"/>
        <v>21</v>
      </c>
      <c r="L243" s="94">
        <f t="shared" si="91"/>
        <v>20</v>
      </c>
      <c r="M243" s="97" t="str">
        <f t="shared" si="96"/>
        <v xml:space="preserve"> </v>
      </c>
      <c r="N243" s="95">
        <f t="shared" si="92"/>
        <v>0</v>
      </c>
      <c r="O243" s="93" t="e">
        <f>COUNTIF(#REF!,N243)+O191</f>
        <v>#REF!</v>
      </c>
      <c r="P243" s="96">
        <f t="shared" si="93"/>
        <v>0</v>
      </c>
      <c r="Q243" s="69" t="e">
        <f t="shared" si="94"/>
        <v>#REF!</v>
      </c>
    </row>
    <row r="244" spans="1:17" ht="69" customHeight="1">
      <c r="A244" s="184" t="s">
        <v>20</v>
      </c>
      <c r="B244" s="184"/>
      <c r="C244" s="185"/>
      <c r="D244" s="89"/>
      <c r="E244" s="89"/>
      <c r="F244" s="163"/>
      <c r="G244" s="163"/>
      <c r="H244" s="163"/>
      <c r="I244" s="75"/>
      <c r="J244" s="95" t="str">
        <f t="shared" si="90"/>
        <v>PEDAGOGIA dott.ssa Orlacchio</v>
      </c>
      <c r="K244" s="93">
        <f t="shared" si="95"/>
        <v>20</v>
      </c>
      <c r="L244" s="94">
        <f t="shared" si="91"/>
        <v>20</v>
      </c>
      <c r="M244" s="97" t="str">
        <f t="shared" si="96"/>
        <v>FINITO</v>
      </c>
      <c r="N244" s="95">
        <f t="shared" si="92"/>
        <v>0</v>
      </c>
      <c r="O244" s="93" t="e">
        <f>COUNTIF(#REF!,N244)+O192</f>
        <v>#REF!</v>
      </c>
      <c r="P244" s="96">
        <f t="shared" si="93"/>
        <v>0</v>
      </c>
      <c r="Q244" s="69" t="e">
        <f t="shared" si="94"/>
        <v>#REF!</v>
      </c>
    </row>
    <row r="245" spans="1:17" ht="69" customHeight="1">
      <c r="A245" s="87"/>
      <c r="B245" s="574"/>
      <c r="C245" s="185"/>
      <c r="D245" s="89"/>
      <c r="E245" s="89"/>
      <c r="F245" s="163"/>
      <c r="G245" s="163"/>
      <c r="H245" s="163"/>
      <c r="I245" s="58"/>
      <c r="J245" s="95" t="str">
        <f t="shared" si="90"/>
        <v>DIAGNOSTICA IMMAGINI Dott.TANGA</v>
      </c>
      <c r="K245" s="93">
        <f t="shared" si="95"/>
        <v>15</v>
      </c>
      <c r="L245" s="94">
        <f t="shared" si="91"/>
        <v>15</v>
      </c>
      <c r="M245" s="97" t="str">
        <f t="shared" si="96"/>
        <v xml:space="preserve"> </v>
      </c>
      <c r="N245" s="95">
        <f t="shared" si="92"/>
        <v>0</v>
      </c>
      <c r="O245" s="93" t="e">
        <f>COUNTIF(#REF!,N245)+O193</f>
        <v>#REF!</v>
      </c>
      <c r="P245" s="96">
        <f t="shared" si="93"/>
        <v>0</v>
      </c>
      <c r="Q245" s="69" t="e">
        <f t="shared" si="94"/>
        <v>#REF!</v>
      </c>
    </row>
    <row r="246" spans="1:17" ht="69" customHeight="1">
      <c r="A246" s="90"/>
      <c r="B246" s="564"/>
      <c r="C246" s="185"/>
      <c r="D246" s="89"/>
      <c r="E246" s="89"/>
      <c r="F246" s="165"/>
      <c r="G246" s="165"/>
      <c r="H246" s="163"/>
      <c r="I246" s="58"/>
      <c r="J246" s="119" t="s">
        <v>128</v>
      </c>
      <c r="K246" s="93">
        <f t="shared" si="95"/>
        <v>12</v>
      </c>
      <c r="L246" s="94">
        <v>15</v>
      </c>
      <c r="M246" s="97" t="str">
        <f t="shared" si="96"/>
        <v xml:space="preserve"> </v>
      </c>
      <c r="N246" s="95">
        <f t="shared" si="92"/>
        <v>0</v>
      </c>
      <c r="O246" s="93" t="e">
        <f>COUNTIF(#REF!,N246)+O194</f>
        <v>#REF!</v>
      </c>
      <c r="P246" s="96">
        <f t="shared" si="93"/>
        <v>0</v>
      </c>
      <c r="Q246" s="69" t="e">
        <f t="shared" si="94"/>
        <v>#REF!</v>
      </c>
    </row>
    <row r="247" spans="1:17" ht="66.75" customHeight="1">
      <c r="A247" s="40"/>
      <c r="B247" s="40"/>
      <c r="C247" s="185"/>
      <c r="D247" s="89"/>
      <c r="E247" s="129"/>
      <c r="F247" s="151"/>
      <c r="G247" s="151"/>
      <c r="H247" s="166"/>
      <c r="I247" s="58"/>
      <c r="K247" s="93">
        <f t="shared" si="95"/>
        <v>0</v>
      </c>
      <c r="M247" s="97" t="str">
        <f t="shared" si="96"/>
        <v xml:space="preserve"> </v>
      </c>
      <c r="N247" s="95">
        <f t="shared" si="92"/>
        <v>0</v>
      </c>
      <c r="O247" s="93" t="e">
        <f>COUNTIF(#REF!,N247)+O195</f>
        <v>#REF!</v>
      </c>
      <c r="P247" s="96">
        <f t="shared" si="93"/>
        <v>0</v>
      </c>
      <c r="Q247" s="69" t="e">
        <f t="shared" si="94"/>
        <v>#REF!</v>
      </c>
    </row>
    <row r="248" spans="1:17" ht="69" customHeight="1">
      <c r="A248" s="718" t="s">
        <v>37</v>
      </c>
      <c r="B248" s="719"/>
      <c r="C248" s="719"/>
      <c r="D248" s="719"/>
      <c r="E248" s="719"/>
      <c r="F248" s="719"/>
      <c r="G248" s="719"/>
      <c r="H248" s="720"/>
      <c r="I248" s="109"/>
      <c r="J248" s="95"/>
      <c r="K248" s="93"/>
      <c r="L248" s="94"/>
      <c r="M248" s="97"/>
      <c r="N248" s="91"/>
      <c r="O248" s="93"/>
      <c r="P248" s="94"/>
      <c r="Q248" s="69"/>
    </row>
    <row r="249" spans="1:17" ht="69" customHeight="1">
      <c r="A249" s="137"/>
      <c r="B249" s="575"/>
      <c r="C249" s="143"/>
      <c r="D249" s="141"/>
      <c r="E249" s="143"/>
      <c r="F249" s="143"/>
      <c r="G249" s="143"/>
      <c r="H249" s="143"/>
      <c r="I249" s="110"/>
      <c r="J249" s="142"/>
      <c r="K249" s="112"/>
      <c r="L249" s="111"/>
      <c r="M249" s="113"/>
      <c r="N249" s="114"/>
      <c r="O249" s="115"/>
      <c r="P249" s="115"/>
      <c r="Q249" s="115"/>
    </row>
    <row r="250" spans="1:17" ht="69" customHeight="1">
      <c r="A250" s="137"/>
      <c r="B250" s="137"/>
      <c r="C250" s="7" t="s">
        <v>1</v>
      </c>
      <c r="D250" s="7" t="s">
        <v>2</v>
      </c>
      <c r="E250" s="7" t="s">
        <v>3</v>
      </c>
      <c r="F250" s="7" t="s">
        <v>4</v>
      </c>
      <c r="G250" s="7" t="s">
        <v>5</v>
      </c>
      <c r="H250" s="7" t="s">
        <v>6</v>
      </c>
      <c r="I250" s="121"/>
      <c r="J250" s="116" t="s">
        <v>38</v>
      </c>
      <c r="K250" s="93">
        <f>COUNTIF($C$252:$H$263,J250)</f>
        <v>3</v>
      </c>
      <c r="L250" s="79">
        <v>30</v>
      </c>
      <c r="M250" s="69" t="str">
        <f aca="true" t="shared" si="97" ref="M250:M293">IF(K250=L250,"FINITO"," ")</f>
        <v xml:space="preserve"> </v>
      </c>
      <c r="N250" s="183" t="s">
        <v>47</v>
      </c>
      <c r="O250" s="93">
        <f>COUNTIF($C$252:$H$263,N250)</f>
        <v>0</v>
      </c>
      <c r="P250" s="79">
        <v>9</v>
      </c>
      <c r="Q250" s="69" t="str">
        <f>IF(O250=P250,"FINITO"," ")</f>
        <v xml:space="preserve"> </v>
      </c>
    </row>
    <row r="251" spans="1:17" ht="69" customHeight="1">
      <c r="A251" s="137"/>
      <c r="B251" s="137"/>
      <c r="C251" s="16"/>
      <c r="D251" s="16">
        <v>44621</v>
      </c>
      <c r="E251" s="16">
        <v>44622</v>
      </c>
      <c r="F251" s="16">
        <v>44623</v>
      </c>
      <c r="G251" s="16">
        <v>44624</v>
      </c>
      <c r="H251" s="16">
        <v>44625</v>
      </c>
      <c r="I251" s="75"/>
      <c r="J251" s="116" t="s">
        <v>40</v>
      </c>
      <c r="K251" s="93">
        <f aca="true" t="shared" si="98" ref="K251:K263">COUNTIF($C$252:$H$263,J251)</f>
        <v>6</v>
      </c>
      <c r="L251" s="79">
        <v>40</v>
      </c>
      <c r="M251" s="69" t="str">
        <f t="shared" si="97"/>
        <v xml:space="preserve"> </v>
      </c>
      <c r="N251" s="116" t="s">
        <v>48</v>
      </c>
      <c r="O251" s="93">
        <f>COUNTIF($C$252:$H$263,N251)</f>
        <v>0</v>
      </c>
      <c r="P251" s="79">
        <v>3</v>
      </c>
      <c r="Q251" s="69" t="str">
        <f>IF(O251=P251,"FINITO"," ")</f>
        <v xml:space="preserve"> </v>
      </c>
    </row>
    <row r="252" spans="1:17" ht="69" customHeight="1">
      <c r="A252" s="65" t="s">
        <v>21</v>
      </c>
      <c r="B252" s="65"/>
      <c r="C252" s="22"/>
      <c r="D252" s="22" t="s">
        <v>255</v>
      </c>
      <c r="E252" s="22" t="s">
        <v>118</v>
      </c>
      <c r="F252" s="158" t="s">
        <v>119</v>
      </c>
      <c r="G252" s="22" t="s">
        <v>118</v>
      </c>
      <c r="H252" s="22" t="s">
        <v>118</v>
      </c>
      <c r="I252" s="124"/>
      <c r="J252" s="117" t="s">
        <v>41</v>
      </c>
      <c r="K252" s="93">
        <f t="shared" si="98"/>
        <v>6</v>
      </c>
      <c r="L252" s="79">
        <v>30</v>
      </c>
      <c r="M252" s="69" t="str">
        <f t="shared" si="97"/>
        <v xml:space="preserve"> </v>
      </c>
      <c r="N252" s="126"/>
      <c r="O252" s="93">
        <f>COUNTIF($C$252:$H$263,N252)</f>
        <v>0</v>
      </c>
      <c r="P252" s="127">
        <f>L188</f>
        <v>30</v>
      </c>
      <c r="Q252" s="69" t="str">
        <f>IF(O252=P252,"FINITO"," ")</f>
        <v xml:space="preserve"> </v>
      </c>
    </row>
    <row r="253" spans="1:17" ht="69" customHeight="1">
      <c r="A253" s="28" t="s">
        <v>10</v>
      </c>
      <c r="B253" s="576"/>
      <c r="C253" s="715" t="s">
        <v>252</v>
      </c>
      <c r="D253" s="119" t="s">
        <v>42</v>
      </c>
      <c r="E253" s="117" t="s">
        <v>39</v>
      </c>
      <c r="F253" s="117" t="s">
        <v>89</v>
      </c>
      <c r="G253" s="117" t="s">
        <v>39</v>
      </c>
      <c r="H253" s="116" t="s">
        <v>40</v>
      </c>
      <c r="I253" s="98"/>
      <c r="J253" s="117"/>
      <c r="K253" s="93">
        <f t="shared" si="98"/>
        <v>0</v>
      </c>
      <c r="L253" s="79"/>
      <c r="M253" s="69" t="str">
        <f t="shared" si="97"/>
        <v>FINITO</v>
      </c>
      <c r="N253" s="126"/>
      <c r="O253" s="93">
        <f>COUNTIF($C$252:$H$263,N253)</f>
        <v>0</v>
      </c>
      <c r="P253" s="127">
        <f>L189</f>
        <v>20</v>
      </c>
      <c r="Q253" s="69" t="str">
        <f>IF(O253=P253,"FINITO"," ")</f>
        <v xml:space="preserve"> </v>
      </c>
    </row>
    <row r="254" spans="1:17" ht="69" customHeight="1">
      <c r="A254" s="28" t="s">
        <v>12</v>
      </c>
      <c r="B254" s="577"/>
      <c r="C254" s="716"/>
      <c r="D254" s="119" t="s">
        <v>42</v>
      </c>
      <c r="E254" s="117" t="s">
        <v>39</v>
      </c>
      <c r="F254" s="117" t="s">
        <v>89</v>
      </c>
      <c r="G254" s="117" t="s">
        <v>39</v>
      </c>
      <c r="H254" s="116" t="s">
        <v>40</v>
      </c>
      <c r="I254" s="125"/>
      <c r="J254" s="117" t="s">
        <v>39</v>
      </c>
      <c r="K254" s="93">
        <f t="shared" si="98"/>
        <v>6</v>
      </c>
      <c r="L254" s="79">
        <v>45</v>
      </c>
      <c r="M254" s="69" t="str">
        <f t="shared" si="97"/>
        <v xml:space="preserve"> </v>
      </c>
      <c r="N254" s="126"/>
      <c r="O254" s="93">
        <f>COUNTIF($C$252:$H$263,N254)</f>
        <v>0</v>
      </c>
      <c r="P254" s="127">
        <f>L190</f>
        <v>15</v>
      </c>
      <c r="Q254" s="69" t="str">
        <f>IF(O254=P254,"FINITO"," ")</f>
        <v xml:space="preserve"> </v>
      </c>
    </row>
    <row r="255" spans="1:17" ht="69" customHeight="1">
      <c r="A255" s="28" t="s">
        <v>13</v>
      </c>
      <c r="B255" s="577"/>
      <c r="C255" s="716"/>
      <c r="D255" s="119" t="s">
        <v>42</v>
      </c>
      <c r="E255" s="117" t="s">
        <v>39</v>
      </c>
      <c r="F255" s="117" t="s">
        <v>89</v>
      </c>
      <c r="G255" s="117" t="s">
        <v>39</v>
      </c>
      <c r="H255" s="116" t="s">
        <v>40</v>
      </c>
      <c r="I255" s="110"/>
      <c r="J255" s="117" t="s">
        <v>89</v>
      </c>
      <c r="K255" s="93">
        <f t="shared" si="98"/>
        <v>3</v>
      </c>
      <c r="L255" s="79">
        <v>20</v>
      </c>
      <c r="M255" s="69" t="str">
        <f t="shared" si="97"/>
        <v xml:space="preserve"> </v>
      </c>
      <c r="N255" s="114"/>
      <c r="O255" s="115"/>
      <c r="P255" s="115"/>
      <c r="Q255" s="105"/>
    </row>
    <row r="256" spans="1:17" ht="69" customHeight="1">
      <c r="A256" s="28" t="s">
        <v>14</v>
      </c>
      <c r="B256" s="577"/>
      <c r="C256" s="716"/>
      <c r="D256" s="117" t="s">
        <v>41</v>
      </c>
      <c r="E256" s="116" t="s">
        <v>38</v>
      </c>
      <c r="F256" s="123" t="s">
        <v>43</v>
      </c>
      <c r="G256" s="655" t="s">
        <v>148</v>
      </c>
      <c r="H256" s="117" t="s">
        <v>41</v>
      </c>
      <c r="I256" s="110"/>
      <c r="J256" s="119" t="s">
        <v>33</v>
      </c>
      <c r="K256" s="93">
        <f>COUNTIF($C$252:$H$263,J256)+K240</f>
        <v>33</v>
      </c>
      <c r="L256" s="79">
        <v>40</v>
      </c>
      <c r="M256" s="69" t="str">
        <f t="shared" si="97"/>
        <v xml:space="preserve"> </v>
      </c>
      <c r="N256" s="120"/>
      <c r="O256" s="115"/>
      <c r="P256" s="115"/>
      <c r="Q256" s="105"/>
    </row>
    <row r="257" spans="1:17" ht="69" customHeight="1">
      <c r="A257" s="28" t="s">
        <v>16</v>
      </c>
      <c r="B257" s="577"/>
      <c r="C257" s="716"/>
      <c r="D257" s="117" t="s">
        <v>41</v>
      </c>
      <c r="E257" s="116" t="s">
        <v>38</v>
      </c>
      <c r="F257" s="123" t="s">
        <v>43</v>
      </c>
      <c r="G257" s="655" t="s">
        <v>256</v>
      </c>
      <c r="H257" s="117" t="s">
        <v>41</v>
      </c>
      <c r="I257" s="110"/>
      <c r="J257" s="119" t="s">
        <v>128</v>
      </c>
      <c r="K257" s="93">
        <f>COUNTIF($C$252:$H$263,J257)+K229</f>
        <v>12</v>
      </c>
      <c r="L257" s="79">
        <v>15</v>
      </c>
      <c r="M257" s="69" t="str">
        <f t="shared" si="97"/>
        <v xml:space="preserve"> </v>
      </c>
      <c r="N257" s="122"/>
      <c r="O257" s="5"/>
      <c r="P257" s="5"/>
      <c r="Q257" s="115"/>
    </row>
    <row r="258" spans="1:17" ht="69" customHeight="1">
      <c r="A258" s="28" t="s">
        <v>17</v>
      </c>
      <c r="B258" s="577"/>
      <c r="C258" s="716"/>
      <c r="D258" s="117" t="s">
        <v>41</v>
      </c>
      <c r="E258" s="116" t="s">
        <v>38</v>
      </c>
      <c r="F258" s="123" t="s">
        <v>43</v>
      </c>
      <c r="G258" s="655" t="s">
        <v>256</v>
      </c>
      <c r="H258" s="117" t="s">
        <v>41</v>
      </c>
      <c r="I258" s="110"/>
      <c r="J258" s="119" t="s">
        <v>42</v>
      </c>
      <c r="K258" s="93">
        <f>COUNTIF($C$252:$H$263,J258)+K222</f>
        <v>32</v>
      </c>
      <c r="L258" s="79">
        <v>58</v>
      </c>
      <c r="M258" s="69" t="str">
        <f t="shared" si="97"/>
        <v xml:space="preserve"> </v>
      </c>
      <c r="N258" s="100"/>
      <c r="O258" s="103"/>
      <c r="P258" s="104"/>
      <c r="Q258" s="115"/>
    </row>
    <row r="259" spans="1:17" ht="69" customHeight="1">
      <c r="A259" s="38"/>
      <c r="B259" s="578"/>
      <c r="C259" s="716"/>
      <c r="D259" s="721"/>
      <c r="E259" s="722"/>
      <c r="F259" s="722"/>
      <c r="G259" s="722"/>
      <c r="H259" s="723"/>
      <c r="I259" s="110"/>
      <c r="J259" s="123" t="s">
        <v>43</v>
      </c>
      <c r="K259" s="93">
        <f t="shared" si="98"/>
        <v>3</v>
      </c>
      <c r="L259" s="79">
        <v>12</v>
      </c>
      <c r="M259" s="69" t="str">
        <f t="shared" si="97"/>
        <v xml:space="preserve"> </v>
      </c>
      <c r="N259" s="100"/>
      <c r="O259" s="103"/>
      <c r="P259" s="104"/>
      <c r="Q259" s="115"/>
    </row>
    <row r="260" spans="1:17" ht="69" customHeight="1">
      <c r="A260" s="28" t="s">
        <v>18</v>
      </c>
      <c r="B260" s="577"/>
      <c r="C260" s="716"/>
      <c r="D260" s="116" t="s">
        <v>40</v>
      </c>
      <c r="E260" s="656"/>
      <c r="F260" s="194" t="s">
        <v>104</v>
      </c>
      <c r="G260" s="22"/>
      <c r="H260" s="22"/>
      <c r="I260" s="110"/>
      <c r="J260" s="123" t="s">
        <v>44</v>
      </c>
      <c r="K260" s="93">
        <f t="shared" si="98"/>
        <v>0</v>
      </c>
      <c r="L260" s="79">
        <v>6</v>
      </c>
      <c r="M260" s="69" t="str">
        <f t="shared" si="97"/>
        <v xml:space="preserve"> </v>
      </c>
      <c r="Q260" s="115"/>
    </row>
    <row r="261" spans="1:17" ht="69" customHeight="1">
      <c r="A261" s="28" t="s">
        <v>19</v>
      </c>
      <c r="B261" s="577"/>
      <c r="C261" s="716"/>
      <c r="D261" s="116" t="s">
        <v>40</v>
      </c>
      <c r="E261" s="656"/>
      <c r="F261" s="194" t="s">
        <v>104</v>
      </c>
      <c r="G261" s="654"/>
      <c r="H261" s="654"/>
      <c r="I261" s="110"/>
      <c r="J261" s="123" t="s">
        <v>45</v>
      </c>
      <c r="K261" s="93">
        <f t="shared" si="98"/>
        <v>0</v>
      </c>
      <c r="L261" s="79">
        <v>12</v>
      </c>
      <c r="M261" s="69" t="str">
        <f t="shared" si="97"/>
        <v xml:space="preserve"> </v>
      </c>
      <c r="N261" s="119"/>
      <c r="O261" s="93"/>
      <c r="P261" s="79"/>
      <c r="Q261" s="115"/>
    </row>
    <row r="262" spans="1:17" ht="69" customHeight="1">
      <c r="A262" s="28" t="s">
        <v>20</v>
      </c>
      <c r="B262" s="579"/>
      <c r="C262" s="717"/>
      <c r="D262" s="116" t="s">
        <v>40</v>
      </c>
      <c r="E262" s="656"/>
      <c r="F262" s="194" t="s">
        <v>104</v>
      </c>
      <c r="G262" s="654"/>
      <c r="H262" s="654"/>
      <c r="I262" s="110"/>
      <c r="J262" s="123" t="s">
        <v>46</v>
      </c>
      <c r="K262" s="93">
        <f t="shared" si="98"/>
        <v>0</v>
      </c>
      <c r="L262" s="79">
        <v>6</v>
      </c>
      <c r="M262" s="69" t="str">
        <f t="shared" si="97"/>
        <v xml:space="preserve"> </v>
      </c>
      <c r="Q262" s="115"/>
    </row>
    <row r="263" spans="1:17" ht="69" customHeight="1">
      <c r="A263" s="38"/>
      <c r="B263" s="38"/>
      <c r="C263" s="22"/>
      <c r="D263" s="22"/>
      <c r="E263" s="22"/>
      <c r="F263" s="22"/>
      <c r="G263" s="22"/>
      <c r="H263" s="22"/>
      <c r="I263" s="110"/>
      <c r="J263" s="134" t="s">
        <v>104</v>
      </c>
      <c r="K263" s="93">
        <f t="shared" si="98"/>
        <v>3</v>
      </c>
      <c r="L263" s="128">
        <v>40</v>
      </c>
      <c r="M263" s="69" t="str">
        <f t="shared" si="97"/>
        <v xml:space="preserve"> </v>
      </c>
      <c r="Q263" s="115"/>
    </row>
    <row r="264" spans="3:17" ht="69" customHeight="1">
      <c r="C264" s="7" t="s">
        <v>1</v>
      </c>
      <c r="D264" s="7" t="s">
        <v>2</v>
      </c>
      <c r="E264" s="7" t="s">
        <v>3</v>
      </c>
      <c r="F264" s="7" t="s">
        <v>4</v>
      </c>
      <c r="G264" s="7" t="s">
        <v>5</v>
      </c>
      <c r="H264" s="7" t="s">
        <v>6</v>
      </c>
      <c r="I264" s="110"/>
      <c r="M264" s="69" t="e">
        <f>IF(#REF!=#REF!,"FINITO"," ")</f>
        <v>#REF!</v>
      </c>
      <c r="N264" s="114"/>
      <c r="O264" s="115"/>
      <c r="P264" s="115"/>
      <c r="Q264" s="115"/>
    </row>
    <row r="265" spans="3:17" ht="69" customHeight="1">
      <c r="C265" s="16">
        <v>44627</v>
      </c>
      <c r="D265" s="16">
        <v>44628</v>
      </c>
      <c r="E265" s="16">
        <v>44629</v>
      </c>
      <c r="F265" s="16">
        <v>44630</v>
      </c>
      <c r="G265" s="16">
        <v>44631</v>
      </c>
      <c r="H265" s="16">
        <v>44632</v>
      </c>
      <c r="I265" s="110"/>
      <c r="J265" s="95" t="str">
        <f aca="true" t="shared" si="99" ref="J265:J278">J250</f>
        <v>ORGANIZZAZIONE PROF.LE Dott. Passeri</v>
      </c>
      <c r="K265" s="93">
        <f aca="true" t="shared" si="100" ref="K265:K278">COUNTIF(C$267:H$276,J265)+K250</f>
        <v>9</v>
      </c>
      <c r="L265" s="79">
        <v>30</v>
      </c>
      <c r="M265" s="69" t="str">
        <f t="shared" si="97"/>
        <v xml:space="preserve"> </v>
      </c>
      <c r="N265" s="95" t="str">
        <f aca="true" t="shared" si="101" ref="N265:N278">N250</f>
        <v>LABORATORIO 1</v>
      </c>
      <c r="O265" s="93">
        <f>COUNTIF(C$267:H$276,N265)+O250</f>
        <v>3</v>
      </c>
      <c r="P265" s="95">
        <f aca="true" t="shared" si="102" ref="P265:P284">P250</f>
        <v>9</v>
      </c>
      <c r="Q265" s="69" t="str">
        <f>IF(O265=P265,"FINITO"," ")</f>
        <v xml:space="preserve"> </v>
      </c>
    </row>
    <row r="266" spans="1:17" ht="69" customHeight="1">
      <c r="A266" s="65" t="s">
        <v>21</v>
      </c>
      <c r="B266" s="65"/>
      <c r="C266" s="22" t="s">
        <v>238</v>
      </c>
      <c r="D266" s="22" t="s">
        <v>119</v>
      </c>
      <c r="E266" s="22" t="s">
        <v>118</v>
      </c>
      <c r="F266" s="158" t="s">
        <v>119</v>
      </c>
      <c r="G266" s="22" t="s">
        <v>118</v>
      </c>
      <c r="H266" s="158" t="s">
        <v>119</v>
      </c>
      <c r="I266" s="110"/>
      <c r="J266" s="95" t="str">
        <f t="shared" si="99"/>
        <v>INFERMIERISTICA CLIN Dott. Pugliesi</v>
      </c>
      <c r="K266" s="93">
        <f t="shared" si="100"/>
        <v>12</v>
      </c>
      <c r="L266" s="79">
        <v>40</v>
      </c>
      <c r="M266" s="69" t="str">
        <f t="shared" si="97"/>
        <v xml:space="preserve"> </v>
      </c>
      <c r="N266" s="95" t="str">
        <f t="shared" si="101"/>
        <v>PRESIDI</v>
      </c>
      <c r="O266" s="93">
        <f>COUNTIF(C$267:H$276,N266)+O251</f>
        <v>0</v>
      </c>
      <c r="P266" s="95">
        <f t="shared" si="102"/>
        <v>3</v>
      </c>
      <c r="Q266" s="69" t="str">
        <f>IF(O266=P266,"FINITO"," ")</f>
        <v xml:space="preserve"> </v>
      </c>
    </row>
    <row r="267" spans="1:17" ht="69" customHeight="1">
      <c r="A267" s="28" t="s">
        <v>10</v>
      </c>
      <c r="B267" s="28"/>
      <c r="C267" s="117" t="s">
        <v>89</v>
      </c>
      <c r="D267" s="119" t="s">
        <v>128</v>
      </c>
      <c r="E267" s="117" t="s">
        <v>39</v>
      </c>
      <c r="F267" s="119" t="s">
        <v>42</v>
      </c>
      <c r="G267" s="117" t="s">
        <v>39</v>
      </c>
      <c r="H267" s="116" t="s">
        <v>40</v>
      </c>
      <c r="I267" s="110"/>
      <c r="J267" s="95" t="str">
        <f t="shared" si="99"/>
        <v>PAT CLIN IMMUNOL IMMUNOEM Dott.ssa Cara</v>
      </c>
      <c r="K267" s="93">
        <f t="shared" si="100"/>
        <v>12</v>
      </c>
      <c r="L267" s="79">
        <v>30</v>
      </c>
      <c r="M267" s="69" t="str">
        <f t="shared" si="97"/>
        <v xml:space="preserve"> </v>
      </c>
      <c r="N267" s="95">
        <f t="shared" si="101"/>
        <v>0</v>
      </c>
      <c r="O267" s="93">
        <f>COUNTIF(C$267:H$276,N267)+O252</f>
        <v>0</v>
      </c>
      <c r="P267" s="95">
        <f t="shared" si="102"/>
        <v>30</v>
      </c>
      <c r="Q267" s="69" t="str">
        <f>IF(O267=P267,"FINITO"," ")</f>
        <v xml:space="preserve"> </v>
      </c>
    </row>
    <row r="268" spans="1:17" ht="69" customHeight="1">
      <c r="A268" s="28" t="s">
        <v>12</v>
      </c>
      <c r="B268" s="28"/>
      <c r="C268" s="117" t="s">
        <v>89</v>
      </c>
      <c r="D268" s="119" t="s">
        <v>128</v>
      </c>
      <c r="E268" s="117" t="s">
        <v>39</v>
      </c>
      <c r="F268" s="119" t="s">
        <v>42</v>
      </c>
      <c r="G268" s="117" t="s">
        <v>39</v>
      </c>
      <c r="H268" s="116" t="s">
        <v>40</v>
      </c>
      <c r="I268" s="110"/>
      <c r="J268" s="95">
        <f t="shared" si="99"/>
        <v>0</v>
      </c>
      <c r="K268" s="93">
        <f t="shared" si="100"/>
        <v>0</v>
      </c>
      <c r="L268" s="79"/>
      <c r="M268" s="69" t="str">
        <f t="shared" si="97"/>
        <v>FINITO</v>
      </c>
      <c r="N268" s="95">
        <f t="shared" si="101"/>
        <v>0</v>
      </c>
      <c r="O268" s="93">
        <f>COUNTIF(C$267:H$276,N268)+O253</f>
        <v>0</v>
      </c>
      <c r="P268" s="95">
        <f t="shared" si="102"/>
        <v>20</v>
      </c>
      <c r="Q268" s="69" t="str">
        <f>IF(O268=P268,"FINITO"," ")</f>
        <v xml:space="preserve"> </v>
      </c>
    </row>
    <row r="269" spans="1:17" ht="69" customHeight="1">
      <c r="A269" s="28" t="s">
        <v>13</v>
      </c>
      <c r="B269" s="28"/>
      <c r="C269" s="117" t="s">
        <v>89</v>
      </c>
      <c r="D269" s="119" t="s">
        <v>128</v>
      </c>
      <c r="E269" s="117" t="s">
        <v>39</v>
      </c>
      <c r="F269" s="119" t="s">
        <v>42</v>
      </c>
      <c r="G269" s="117" t="s">
        <v>39</v>
      </c>
      <c r="H269" s="116" t="s">
        <v>40</v>
      </c>
      <c r="I269" s="121"/>
      <c r="J269" s="95" t="str">
        <f t="shared" si="99"/>
        <v>PATOL GEN FISIOPATOLOGIA Prof.ssa Palumbo</v>
      </c>
      <c r="K269" s="93">
        <f t="shared" si="100"/>
        <v>12</v>
      </c>
      <c r="L269" s="79">
        <v>45</v>
      </c>
      <c r="M269" s="69" t="str">
        <f t="shared" si="97"/>
        <v xml:space="preserve"> </v>
      </c>
      <c r="N269" s="95">
        <f t="shared" si="101"/>
        <v>0</v>
      </c>
      <c r="O269" s="93">
        <f>COUNTIF(C$267:H$276,N269)+O254</f>
        <v>0</v>
      </c>
      <c r="P269" s="95">
        <f t="shared" si="102"/>
        <v>15</v>
      </c>
      <c r="Q269" s="69" t="str">
        <f>IF(O269=P269,"FINITO"," ")</f>
        <v xml:space="preserve"> </v>
      </c>
    </row>
    <row r="270" spans="1:17" ht="69" customHeight="1">
      <c r="A270" s="28" t="s">
        <v>14</v>
      </c>
      <c r="B270" s="28"/>
      <c r="C270" s="117" t="s">
        <v>41</v>
      </c>
      <c r="D270" s="116" t="s">
        <v>38</v>
      </c>
      <c r="E270" s="116" t="s">
        <v>38</v>
      </c>
      <c r="F270" s="123" t="s">
        <v>43</v>
      </c>
      <c r="G270" s="117" t="s">
        <v>41</v>
      </c>
      <c r="H270" s="183" t="s">
        <v>47</v>
      </c>
      <c r="I270" s="75"/>
      <c r="J270" s="95" t="str">
        <f t="shared" si="99"/>
        <v xml:space="preserve">MICROBIOLOGIA Dott. Bruno </v>
      </c>
      <c r="K270" s="93">
        <f t="shared" si="100"/>
        <v>6</v>
      </c>
      <c r="L270" s="79">
        <v>20</v>
      </c>
      <c r="M270" s="69" t="str">
        <f t="shared" si="97"/>
        <v xml:space="preserve"> </v>
      </c>
      <c r="N270" s="95">
        <f t="shared" si="101"/>
        <v>0</v>
      </c>
      <c r="O270" s="93">
        <f aca="true" t="shared" si="103" ref="O270:O278">COUNTIF(C$267:H$276,N270)+O255</f>
        <v>0</v>
      </c>
      <c r="P270" s="95">
        <f t="shared" si="102"/>
        <v>0</v>
      </c>
      <c r="Q270" s="69" t="str">
        <f aca="true" t="shared" si="104" ref="Q270:Q278">IF(O270=P270,"FINITO"," ")</f>
        <v>FINITO</v>
      </c>
    </row>
    <row r="271" spans="1:17" ht="69" customHeight="1">
      <c r="A271" s="28" t="s">
        <v>16</v>
      </c>
      <c r="B271" s="28"/>
      <c r="C271" s="117" t="s">
        <v>41</v>
      </c>
      <c r="D271" s="116" t="s">
        <v>38</v>
      </c>
      <c r="E271" s="116" t="s">
        <v>38</v>
      </c>
      <c r="F271" s="123" t="s">
        <v>43</v>
      </c>
      <c r="G271" s="117" t="s">
        <v>41</v>
      </c>
      <c r="H271" s="183" t="s">
        <v>47</v>
      </c>
      <c r="I271" s="124"/>
      <c r="J271" s="95" t="str">
        <f t="shared" si="99"/>
        <v>FISIOLOGIA Dott.ssa Frongillo</v>
      </c>
      <c r="K271" s="93">
        <f>COUNTIF(C$267:H$276,J271)+K256</f>
        <v>33</v>
      </c>
      <c r="L271" s="79">
        <v>40</v>
      </c>
      <c r="M271" s="69" t="str">
        <f t="shared" si="97"/>
        <v xml:space="preserve"> </v>
      </c>
      <c r="N271" s="95">
        <f t="shared" si="101"/>
        <v>0</v>
      </c>
      <c r="O271" s="93">
        <f t="shared" si="103"/>
        <v>0</v>
      </c>
      <c r="P271" s="95">
        <f t="shared" si="102"/>
        <v>0</v>
      </c>
      <c r="Q271" s="69" t="str">
        <f t="shared" si="104"/>
        <v>FINITO</v>
      </c>
    </row>
    <row r="272" spans="1:17" ht="69" customHeight="1">
      <c r="A272" s="28" t="s">
        <v>17</v>
      </c>
      <c r="B272" s="28"/>
      <c r="C272" s="117" t="s">
        <v>41</v>
      </c>
      <c r="D272" s="116" t="s">
        <v>38</v>
      </c>
      <c r="E272" s="116" t="s">
        <v>38</v>
      </c>
      <c r="F272" s="123" t="s">
        <v>43</v>
      </c>
      <c r="G272" s="117" t="s">
        <v>41</v>
      </c>
      <c r="H272" s="183" t="s">
        <v>47</v>
      </c>
      <c r="I272" s="98"/>
      <c r="J272" s="95" t="str">
        <f t="shared" si="99"/>
        <v>ANATOMIA UMANA Dott Valeriani</v>
      </c>
      <c r="K272" s="93">
        <f t="shared" si="100"/>
        <v>15</v>
      </c>
      <c r="L272" s="79">
        <v>15</v>
      </c>
      <c r="M272" s="69" t="str">
        <f t="shared" si="97"/>
        <v>FINITO</v>
      </c>
      <c r="N272" s="95">
        <f t="shared" si="101"/>
        <v>0</v>
      </c>
      <c r="O272" s="93">
        <f t="shared" si="103"/>
        <v>0</v>
      </c>
      <c r="P272" s="95">
        <f t="shared" si="102"/>
        <v>0</v>
      </c>
      <c r="Q272" s="69" t="str">
        <f t="shared" si="104"/>
        <v>FINITO</v>
      </c>
    </row>
    <row r="273" spans="1:17" ht="69" customHeight="1">
      <c r="A273" s="38"/>
      <c r="B273" s="38"/>
      <c r="C273" s="38"/>
      <c r="D273" s="38"/>
      <c r="E273" s="38"/>
      <c r="F273" s="38"/>
      <c r="G273" s="38"/>
      <c r="H273" s="38"/>
      <c r="I273" s="125"/>
      <c r="J273" s="95" t="str">
        <f t="shared" si="99"/>
        <v>ANATOMIA UMANA Dott Mastracchio</v>
      </c>
      <c r="K273" s="93">
        <f t="shared" si="100"/>
        <v>35</v>
      </c>
      <c r="L273" s="79">
        <v>55</v>
      </c>
      <c r="M273" s="69" t="str">
        <f t="shared" si="97"/>
        <v xml:space="preserve"> </v>
      </c>
      <c r="N273" s="95">
        <f t="shared" si="101"/>
        <v>0</v>
      </c>
      <c r="O273" s="93">
        <f t="shared" si="103"/>
        <v>0</v>
      </c>
      <c r="P273" s="95">
        <f t="shared" si="102"/>
        <v>0</v>
      </c>
      <c r="Q273" s="69" t="str">
        <f t="shared" si="104"/>
        <v>FINITO</v>
      </c>
    </row>
    <row r="274" spans="1:17" ht="69" customHeight="1">
      <c r="A274" s="28" t="s">
        <v>18</v>
      </c>
      <c r="B274" s="28"/>
      <c r="C274" s="126"/>
      <c r="D274" s="116" t="s">
        <v>40</v>
      </c>
      <c r="E274" s="656"/>
      <c r="F274" s="194" t="s">
        <v>104</v>
      </c>
      <c r="G274" s="657"/>
      <c r="H274" s="657"/>
      <c r="I274" s="110"/>
      <c r="J274" s="95" t="str">
        <f t="shared" si="99"/>
        <v>FARMACI E VACCINI D.ssa Mallia</v>
      </c>
      <c r="K274" s="93">
        <f t="shared" si="100"/>
        <v>6</v>
      </c>
      <c r="L274" s="79">
        <v>12</v>
      </c>
      <c r="M274" s="69" t="str">
        <f t="shared" si="97"/>
        <v xml:space="preserve"> </v>
      </c>
      <c r="N274" s="95">
        <f t="shared" si="101"/>
        <v>0</v>
      </c>
      <c r="O274" s="93">
        <f t="shared" si="103"/>
        <v>0</v>
      </c>
      <c r="P274" s="95">
        <f t="shared" si="102"/>
        <v>0</v>
      </c>
      <c r="Q274" s="69" t="str">
        <f t="shared" si="104"/>
        <v>FINITO</v>
      </c>
    </row>
    <row r="275" spans="1:17" ht="69" customHeight="1">
      <c r="A275" s="28" t="s">
        <v>19</v>
      </c>
      <c r="B275" s="28"/>
      <c r="C275" s="126"/>
      <c r="D275" s="116" t="s">
        <v>40</v>
      </c>
      <c r="E275" s="656"/>
      <c r="F275" s="194" t="s">
        <v>104</v>
      </c>
      <c r="G275" s="657"/>
      <c r="H275" s="657"/>
      <c r="I275" s="110"/>
      <c r="J275" s="95" t="str">
        <f t="shared" si="99"/>
        <v>BILANCIO IDRICO</v>
      </c>
      <c r="K275" s="93">
        <f t="shared" si="100"/>
        <v>0</v>
      </c>
      <c r="L275" s="79">
        <v>6</v>
      </c>
      <c r="M275" s="69" t="str">
        <f t="shared" si="97"/>
        <v xml:space="preserve"> </v>
      </c>
      <c r="N275" s="95">
        <f t="shared" si="101"/>
        <v>0</v>
      </c>
      <c r="O275" s="93">
        <f t="shared" si="103"/>
        <v>0</v>
      </c>
      <c r="P275" s="95">
        <f t="shared" si="102"/>
        <v>0</v>
      </c>
      <c r="Q275" s="69" t="str">
        <f t="shared" si="104"/>
        <v>FINITO</v>
      </c>
    </row>
    <row r="276" spans="1:17" ht="69" customHeight="1">
      <c r="A276" s="28" t="s">
        <v>20</v>
      </c>
      <c r="B276" s="28"/>
      <c r="C276" s="126"/>
      <c r="D276" s="116" t="s">
        <v>40</v>
      </c>
      <c r="E276" s="656"/>
      <c r="F276" s="194" t="s">
        <v>104</v>
      </c>
      <c r="G276" s="657"/>
      <c r="H276" s="22"/>
      <c r="I276" s="110"/>
      <c r="J276" s="95" t="str">
        <f t="shared" si="99"/>
        <v>PR V+CAT VESC</v>
      </c>
      <c r="K276" s="93">
        <f t="shared" si="100"/>
        <v>0</v>
      </c>
      <c r="L276" s="79">
        <v>12</v>
      </c>
      <c r="M276" s="69" t="str">
        <f t="shared" si="97"/>
        <v xml:space="preserve"> </v>
      </c>
      <c r="N276" s="95">
        <f t="shared" si="101"/>
        <v>0</v>
      </c>
      <c r="O276" s="93">
        <f t="shared" si="103"/>
        <v>0</v>
      </c>
      <c r="P276" s="95">
        <f t="shared" si="102"/>
        <v>0</v>
      </c>
      <c r="Q276" s="69" t="str">
        <f t="shared" si="104"/>
        <v>FINITO</v>
      </c>
    </row>
    <row r="277" spans="1:17" ht="69" customHeight="1">
      <c r="A277" s="38"/>
      <c r="B277" s="38"/>
      <c r="C277" s="22"/>
      <c r="D277" s="22"/>
      <c r="E277" s="22"/>
      <c r="F277" s="22"/>
      <c r="G277" s="22"/>
      <c r="H277" s="22"/>
      <c r="I277" s="110"/>
      <c r="J277" s="95" t="str">
        <f t="shared" si="99"/>
        <v>SCALE VALUTAZIONE</v>
      </c>
      <c r="K277" s="93">
        <f t="shared" si="100"/>
        <v>0</v>
      </c>
      <c r="L277" s="79">
        <v>6</v>
      </c>
      <c r="M277" s="69" t="str">
        <f t="shared" si="97"/>
        <v xml:space="preserve"> </v>
      </c>
      <c r="N277" s="95">
        <f t="shared" si="101"/>
        <v>0</v>
      </c>
      <c r="O277" s="93">
        <f t="shared" si="103"/>
        <v>0</v>
      </c>
      <c r="P277" s="95">
        <f t="shared" si="102"/>
        <v>0</v>
      </c>
      <c r="Q277" s="69" t="str">
        <f t="shared" si="104"/>
        <v>FINITO</v>
      </c>
    </row>
    <row r="278" spans="1:17" ht="69" customHeight="1">
      <c r="A278" s="38"/>
      <c r="B278" s="38"/>
      <c r="C278" s="22"/>
      <c r="D278" s="22"/>
      <c r="E278" s="22"/>
      <c r="F278" s="22"/>
      <c r="G278" s="22"/>
      <c r="H278" s="22"/>
      <c r="I278" s="110"/>
      <c r="J278" s="95" t="str">
        <f t="shared" si="99"/>
        <v>INGLESE</v>
      </c>
      <c r="K278" s="93">
        <f t="shared" si="100"/>
        <v>6</v>
      </c>
      <c r="L278" s="128">
        <v>40</v>
      </c>
      <c r="M278" s="69" t="str">
        <f t="shared" si="97"/>
        <v xml:space="preserve"> </v>
      </c>
      <c r="N278" s="95">
        <f t="shared" si="101"/>
        <v>0</v>
      </c>
      <c r="O278" s="93">
        <f t="shared" si="103"/>
        <v>0</v>
      </c>
      <c r="P278" s="95">
        <f t="shared" si="102"/>
        <v>0</v>
      </c>
      <c r="Q278" s="69" t="str">
        <f t="shared" si="104"/>
        <v>FINITO</v>
      </c>
    </row>
    <row r="279" spans="1:17" ht="69" customHeight="1">
      <c r="A279" s="38"/>
      <c r="B279" s="38"/>
      <c r="C279" s="7" t="s">
        <v>1</v>
      </c>
      <c r="D279" s="7" t="s">
        <v>2</v>
      </c>
      <c r="E279" s="7" t="s">
        <v>3</v>
      </c>
      <c r="F279" s="7" t="s">
        <v>4</v>
      </c>
      <c r="G279" s="7" t="s">
        <v>5</v>
      </c>
      <c r="H279" s="7" t="s">
        <v>6</v>
      </c>
      <c r="I279" s="110"/>
      <c r="J279" s="95"/>
      <c r="K279" s="93"/>
      <c r="L279" s="96"/>
      <c r="M279" s="97"/>
      <c r="N279" s="114"/>
      <c r="O279" s="115"/>
      <c r="P279" s="115"/>
      <c r="Q279" s="115"/>
    </row>
    <row r="280" spans="1:17" ht="69" customHeight="1">
      <c r="A280" s="38"/>
      <c r="B280" s="38"/>
      <c r="C280" s="16">
        <v>44634</v>
      </c>
      <c r="D280" s="16">
        <v>44635</v>
      </c>
      <c r="E280" s="16">
        <v>44636</v>
      </c>
      <c r="F280" s="16">
        <v>44637</v>
      </c>
      <c r="G280" s="16">
        <v>44638</v>
      </c>
      <c r="H280" s="16">
        <v>44639</v>
      </c>
      <c r="I280" s="110"/>
      <c r="J280" s="95" t="str">
        <f aca="true" t="shared" si="105" ref="J280:J293">J265</f>
        <v>ORGANIZZAZIONE PROF.LE Dott. Passeri</v>
      </c>
      <c r="K280" s="93">
        <f aca="true" t="shared" si="106" ref="K280:K293">COUNTIF($C$282:$H$291,J280)+K265</f>
        <v>15</v>
      </c>
      <c r="L280" s="79">
        <v>30</v>
      </c>
      <c r="M280" s="69" t="str">
        <f t="shared" si="97"/>
        <v xml:space="preserve"> </v>
      </c>
      <c r="N280" s="95" t="str">
        <f>N265</f>
        <v>LABORATORIO 1</v>
      </c>
      <c r="O280" s="93">
        <f>COUNTIF($C$282:$H$291,N280)+O265</f>
        <v>3</v>
      </c>
      <c r="P280" s="95">
        <f t="shared" si="102"/>
        <v>9</v>
      </c>
      <c r="Q280" s="69" t="str">
        <f>IF(O280=P280,"FINITO"," ")</f>
        <v xml:space="preserve"> </v>
      </c>
    </row>
    <row r="281" spans="1:17" ht="69" customHeight="1">
      <c r="A281" s="65" t="s">
        <v>21</v>
      </c>
      <c r="B281" s="65"/>
      <c r="C281" s="22" t="s">
        <v>238</v>
      </c>
      <c r="D281" s="22" t="s">
        <v>119</v>
      </c>
      <c r="E281" s="22" t="s">
        <v>118</v>
      </c>
      <c r="F281" s="158" t="s">
        <v>119</v>
      </c>
      <c r="G281" s="22" t="s">
        <v>118</v>
      </c>
      <c r="H281" s="22" t="s">
        <v>118</v>
      </c>
      <c r="I281" s="110"/>
      <c r="J281" s="95" t="str">
        <f t="shared" si="105"/>
        <v>INFERMIERISTICA CLIN Dott. Pugliesi</v>
      </c>
      <c r="K281" s="93">
        <f t="shared" si="106"/>
        <v>18</v>
      </c>
      <c r="L281" s="79">
        <v>40</v>
      </c>
      <c r="M281" s="69" t="str">
        <f t="shared" si="97"/>
        <v xml:space="preserve"> </v>
      </c>
      <c r="N281" s="95" t="str">
        <f>N266</f>
        <v>PRESIDI</v>
      </c>
      <c r="O281" s="93">
        <f>COUNTIF($C$282:$H$291,N281)+O266</f>
        <v>0</v>
      </c>
      <c r="P281" s="95">
        <f t="shared" si="102"/>
        <v>3</v>
      </c>
      <c r="Q281" s="69" t="str">
        <f>IF(O281=P281,"FINITO"," ")</f>
        <v xml:space="preserve"> </v>
      </c>
    </row>
    <row r="282" spans="1:17" ht="69" customHeight="1">
      <c r="A282" s="28" t="s">
        <v>10</v>
      </c>
      <c r="B282" s="28"/>
      <c r="C282" s="117" t="s">
        <v>89</v>
      </c>
      <c r="D282" s="655" t="s">
        <v>258</v>
      </c>
      <c r="E282" s="117" t="s">
        <v>39</v>
      </c>
      <c r="F282" s="119" t="s">
        <v>42</v>
      </c>
      <c r="G282" s="117" t="s">
        <v>39</v>
      </c>
      <c r="H282" s="116" t="s">
        <v>40</v>
      </c>
      <c r="I282" s="110"/>
      <c r="J282" s="95" t="str">
        <f t="shared" si="105"/>
        <v>PAT CLIN IMMUNOL IMMUNOEM Dott.ssa Cara</v>
      </c>
      <c r="K282" s="93">
        <f t="shared" si="106"/>
        <v>15</v>
      </c>
      <c r="L282" s="79">
        <v>30</v>
      </c>
      <c r="M282" s="69" t="str">
        <f t="shared" si="97"/>
        <v xml:space="preserve"> </v>
      </c>
      <c r="N282" s="95">
        <f>N267</f>
        <v>0</v>
      </c>
      <c r="O282" s="93">
        <f>COUNTIF($C$282:$H$291,N282)+O267</f>
        <v>0</v>
      </c>
      <c r="P282" s="95">
        <f t="shared" si="102"/>
        <v>30</v>
      </c>
      <c r="Q282" s="69" t="str">
        <f>IF(O282=P282,"FINITO"," ")</f>
        <v xml:space="preserve"> </v>
      </c>
    </row>
    <row r="283" spans="1:17" ht="69" customHeight="1">
      <c r="A283" s="28" t="s">
        <v>12</v>
      </c>
      <c r="B283" s="28"/>
      <c r="C283" s="117" t="s">
        <v>89</v>
      </c>
      <c r="D283" s="655" t="s">
        <v>257</v>
      </c>
      <c r="E283" s="117" t="s">
        <v>39</v>
      </c>
      <c r="F283" s="119" t="s">
        <v>42</v>
      </c>
      <c r="G283" s="117" t="s">
        <v>39</v>
      </c>
      <c r="H283" s="116" t="s">
        <v>40</v>
      </c>
      <c r="I283" s="110"/>
      <c r="J283" s="95">
        <f t="shared" si="105"/>
        <v>0</v>
      </c>
      <c r="K283" s="93">
        <f t="shared" si="106"/>
        <v>0</v>
      </c>
      <c r="L283" s="79"/>
      <c r="M283" s="69" t="str">
        <f t="shared" si="97"/>
        <v>FINITO</v>
      </c>
      <c r="N283" s="95">
        <f>N268</f>
        <v>0</v>
      </c>
      <c r="O283" s="93">
        <f>COUNTIF($C$282:$H$291,N283)+O268</f>
        <v>0</v>
      </c>
      <c r="P283" s="95">
        <f t="shared" si="102"/>
        <v>20</v>
      </c>
      <c r="Q283" s="69" t="str">
        <f>IF(O283=P283,"FINITO"," ")</f>
        <v xml:space="preserve"> </v>
      </c>
    </row>
    <row r="284" spans="1:17" ht="69" customHeight="1">
      <c r="A284" s="28" t="s">
        <v>13</v>
      </c>
      <c r="B284" s="28"/>
      <c r="C284" s="117" t="s">
        <v>89</v>
      </c>
      <c r="D284" s="655" t="s">
        <v>257</v>
      </c>
      <c r="E284" s="117" t="s">
        <v>39</v>
      </c>
      <c r="F284" s="119" t="s">
        <v>42</v>
      </c>
      <c r="G284" s="117" t="s">
        <v>39</v>
      </c>
      <c r="H284" s="116" t="s">
        <v>40</v>
      </c>
      <c r="I284" s="110"/>
      <c r="J284" s="95" t="str">
        <f t="shared" si="105"/>
        <v>PATOL GEN FISIOPATOLOGIA Prof.ssa Palumbo</v>
      </c>
      <c r="K284" s="93">
        <f t="shared" si="106"/>
        <v>18</v>
      </c>
      <c r="L284" s="79">
        <v>45</v>
      </c>
      <c r="M284" s="69" t="str">
        <f t="shared" si="97"/>
        <v xml:space="preserve"> </v>
      </c>
      <c r="N284" s="95">
        <f>N269</f>
        <v>0</v>
      </c>
      <c r="O284" s="93">
        <f>COUNTIF($C$282:$H$291,N284)+O269</f>
        <v>0</v>
      </c>
      <c r="P284" s="95">
        <f t="shared" si="102"/>
        <v>15</v>
      </c>
      <c r="Q284" s="69" t="str">
        <f>IF(O284=P284,"FINITO"," ")</f>
        <v xml:space="preserve"> </v>
      </c>
    </row>
    <row r="285" spans="1:17" ht="69" customHeight="1">
      <c r="A285" s="28" t="s">
        <v>14</v>
      </c>
      <c r="B285" s="28"/>
      <c r="C285" s="117" t="s">
        <v>41</v>
      </c>
      <c r="D285" s="116" t="s">
        <v>38</v>
      </c>
      <c r="E285" s="116" t="s">
        <v>38</v>
      </c>
      <c r="F285" s="123" t="s">
        <v>43</v>
      </c>
      <c r="G285" s="123" t="s">
        <v>44</v>
      </c>
      <c r="H285" s="74" t="s">
        <v>33</v>
      </c>
      <c r="I285" s="110"/>
      <c r="J285" s="95" t="str">
        <f t="shared" si="105"/>
        <v xml:space="preserve">MICROBIOLOGIA Dott. Bruno </v>
      </c>
      <c r="K285" s="93">
        <f t="shared" si="106"/>
        <v>9</v>
      </c>
      <c r="L285" s="79">
        <v>20</v>
      </c>
      <c r="M285" s="69" t="str">
        <f t="shared" si="97"/>
        <v xml:space="preserve"> </v>
      </c>
      <c r="N285" s="95"/>
      <c r="O285" s="93"/>
      <c r="P285" s="79"/>
      <c r="Q285" s="69"/>
    </row>
    <row r="286" spans="1:17" ht="69" customHeight="1">
      <c r="A286" s="28" t="s">
        <v>16</v>
      </c>
      <c r="B286" s="28"/>
      <c r="C286" s="117" t="s">
        <v>41</v>
      </c>
      <c r="D286" s="116" t="s">
        <v>38</v>
      </c>
      <c r="E286" s="116" t="s">
        <v>38</v>
      </c>
      <c r="F286" s="123" t="s">
        <v>43</v>
      </c>
      <c r="G286" s="123" t="s">
        <v>44</v>
      </c>
      <c r="H286" s="74" t="s">
        <v>33</v>
      </c>
      <c r="I286" s="110"/>
      <c r="J286" s="95" t="str">
        <f t="shared" si="105"/>
        <v>FISIOLOGIA Dott.ssa Frongillo</v>
      </c>
      <c r="K286" s="93">
        <f t="shared" si="106"/>
        <v>36</v>
      </c>
      <c r="L286" s="79">
        <v>40</v>
      </c>
      <c r="M286" s="69" t="str">
        <f t="shared" si="97"/>
        <v xml:space="preserve"> </v>
      </c>
      <c r="N286" s="95"/>
      <c r="O286" s="93"/>
      <c r="P286" s="79"/>
      <c r="Q286" s="69"/>
    </row>
    <row r="287" spans="1:17" ht="69" customHeight="1">
      <c r="A287" s="28" t="s">
        <v>17</v>
      </c>
      <c r="B287" s="28"/>
      <c r="C287" s="117" t="s">
        <v>41</v>
      </c>
      <c r="D287" s="116" t="s">
        <v>38</v>
      </c>
      <c r="E287" s="116" t="s">
        <v>38</v>
      </c>
      <c r="F287" s="123" t="s">
        <v>43</v>
      </c>
      <c r="G287" s="123" t="s">
        <v>44</v>
      </c>
      <c r="H287" s="74" t="s">
        <v>33</v>
      </c>
      <c r="I287" s="110"/>
      <c r="J287" s="95" t="str">
        <f t="shared" si="105"/>
        <v>ANATOMIA UMANA Dott Valeriani</v>
      </c>
      <c r="K287" s="93">
        <f t="shared" si="106"/>
        <v>15</v>
      </c>
      <c r="L287" s="79">
        <v>15</v>
      </c>
      <c r="M287" s="69" t="str">
        <f t="shared" si="97"/>
        <v>FINITO</v>
      </c>
      <c r="N287" s="95"/>
      <c r="O287" s="93"/>
      <c r="P287" s="79"/>
      <c r="Q287" s="69"/>
    </row>
    <row r="288" spans="1:17" ht="69" customHeight="1">
      <c r="A288" s="38"/>
      <c r="B288" s="38"/>
      <c r="C288" s="38"/>
      <c r="D288" s="38"/>
      <c r="E288" s="38"/>
      <c r="F288" s="38"/>
      <c r="G288" s="38"/>
      <c r="H288" s="139"/>
      <c r="I288" s="110"/>
      <c r="J288" s="95" t="str">
        <f t="shared" si="105"/>
        <v>ANATOMIA UMANA Dott Mastracchio</v>
      </c>
      <c r="K288" s="93">
        <f t="shared" si="106"/>
        <v>38</v>
      </c>
      <c r="L288" s="79">
        <v>55</v>
      </c>
      <c r="M288" s="69" t="str">
        <f t="shared" si="97"/>
        <v xml:space="preserve"> </v>
      </c>
      <c r="N288" s="95"/>
      <c r="O288" s="93"/>
      <c r="P288" s="79"/>
      <c r="Q288" s="69"/>
    </row>
    <row r="289" spans="1:17" ht="69" customHeight="1">
      <c r="A289" s="28" t="s">
        <v>18</v>
      </c>
      <c r="B289" s="28"/>
      <c r="C289" s="126"/>
      <c r="D289" s="194" t="s">
        <v>104</v>
      </c>
      <c r="E289" s="126"/>
      <c r="F289" s="116" t="s">
        <v>40</v>
      </c>
      <c r="G289" s="126"/>
      <c r="H289" s="139"/>
      <c r="I289" s="110"/>
      <c r="J289" s="95" t="str">
        <f t="shared" si="105"/>
        <v>FARMACI E VACCINI D.ssa Mallia</v>
      </c>
      <c r="K289" s="93">
        <f t="shared" si="106"/>
        <v>9</v>
      </c>
      <c r="L289" s="79">
        <v>12</v>
      </c>
      <c r="M289" s="69" t="str">
        <f t="shared" si="97"/>
        <v xml:space="preserve"> </v>
      </c>
      <c r="N289" s="95"/>
      <c r="O289" s="93"/>
      <c r="P289" s="79"/>
      <c r="Q289" s="69"/>
    </row>
    <row r="290" spans="1:17" ht="69" customHeight="1">
      <c r="A290" s="28" t="s">
        <v>19</v>
      </c>
      <c r="B290" s="28"/>
      <c r="C290" s="126"/>
      <c r="D290" s="194" t="s">
        <v>104</v>
      </c>
      <c r="E290" s="126"/>
      <c r="F290" s="116" t="s">
        <v>40</v>
      </c>
      <c r="G290" s="126"/>
      <c r="H290" s="139"/>
      <c r="I290" s="121"/>
      <c r="J290" s="95" t="str">
        <f t="shared" si="105"/>
        <v>BILANCIO IDRICO</v>
      </c>
      <c r="K290" s="93">
        <f t="shared" si="106"/>
        <v>3</v>
      </c>
      <c r="L290" s="79">
        <v>6</v>
      </c>
      <c r="M290" s="69" t="str">
        <f t="shared" si="97"/>
        <v xml:space="preserve"> </v>
      </c>
      <c r="N290" s="95"/>
      <c r="O290" s="93"/>
      <c r="P290" s="79"/>
      <c r="Q290" s="69"/>
    </row>
    <row r="291" spans="1:17" ht="69" customHeight="1">
      <c r="A291" s="28" t="s">
        <v>20</v>
      </c>
      <c r="B291" s="28"/>
      <c r="C291" s="126"/>
      <c r="D291" s="194" t="s">
        <v>104</v>
      </c>
      <c r="E291" s="126"/>
      <c r="F291" s="116" t="s">
        <v>40</v>
      </c>
      <c r="G291" s="126"/>
      <c r="H291" s="98"/>
      <c r="I291" s="75"/>
      <c r="J291" s="95" t="str">
        <f t="shared" si="105"/>
        <v>PR V+CAT VESC</v>
      </c>
      <c r="K291" s="93">
        <f t="shared" si="106"/>
        <v>0</v>
      </c>
      <c r="L291" s="79">
        <v>12</v>
      </c>
      <c r="M291" s="69" t="str">
        <f t="shared" si="97"/>
        <v xml:space="preserve"> </v>
      </c>
      <c r="N291" s="95"/>
      <c r="O291" s="93"/>
      <c r="P291" s="79"/>
      <c r="Q291" s="69"/>
    </row>
    <row r="292" spans="1:17" ht="69" customHeight="1">
      <c r="A292" s="138"/>
      <c r="B292" s="580"/>
      <c r="C292" s="22"/>
      <c r="D292" s="22"/>
      <c r="E292" s="22"/>
      <c r="F292" s="22"/>
      <c r="G292" s="139"/>
      <c r="H292" s="139"/>
      <c r="I292" s="124"/>
      <c r="J292" s="95" t="str">
        <f t="shared" si="105"/>
        <v>SCALE VALUTAZIONE</v>
      </c>
      <c r="K292" s="93">
        <f t="shared" si="106"/>
        <v>0</v>
      </c>
      <c r="L292" s="79">
        <v>6</v>
      </c>
      <c r="M292" s="69" t="str">
        <f t="shared" si="97"/>
        <v xml:space="preserve"> </v>
      </c>
      <c r="N292" s="95"/>
      <c r="O292" s="93"/>
      <c r="P292" s="79"/>
      <c r="Q292" s="69"/>
    </row>
    <row r="293" spans="1:17" ht="69" customHeight="1">
      <c r="A293" s="136"/>
      <c r="B293" s="581"/>
      <c r="C293" s="22"/>
      <c r="D293" s="22"/>
      <c r="E293" s="22"/>
      <c r="F293" s="22"/>
      <c r="G293" s="139"/>
      <c r="H293" s="139"/>
      <c r="I293" s="98"/>
      <c r="J293" s="95" t="str">
        <f t="shared" si="105"/>
        <v>INGLESE</v>
      </c>
      <c r="K293" s="93">
        <f t="shared" si="106"/>
        <v>9</v>
      </c>
      <c r="L293" s="128">
        <v>40</v>
      </c>
      <c r="M293" s="69" t="str">
        <f t="shared" si="97"/>
        <v xml:space="preserve"> </v>
      </c>
      <c r="N293" s="95"/>
      <c r="O293" s="93"/>
      <c r="P293" s="79"/>
      <c r="Q293" s="69"/>
    </row>
    <row r="294" spans="1:17" ht="69" customHeight="1">
      <c r="A294" s="136"/>
      <c r="B294" s="581"/>
      <c r="C294" s="22"/>
      <c r="D294" s="22"/>
      <c r="E294" s="22"/>
      <c r="F294" s="22"/>
      <c r="G294" s="139"/>
      <c r="H294" s="139"/>
      <c r="I294" s="125"/>
      <c r="J294" s="95"/>
      <c r="K294" s="93"/>
      <c r="L294" s="79"/>
      <c r="M294" s="97" t="str">
        <f>IF(O281=P281,"FINITO"," ")</f>
        <v xml:space="preserve"> </v>
      </c>
      <c r="N294" s="95"/>
      <c r="O294" s="93"/>
      <c r="P294" s="79"/>
      <c r="Q294" s="69"/>
    </row>
    <row r="295" spans="1:17" ht="69" customHeight="1">
      <c r="A295" s="136"/>
      <c r="B295" s="581"/>
      <c r="C295" s="7" t="s">
        <v>1</v>
      </c>
      <c r="D295" s="7" t="s">
        <v>2</v>
      </c>
      <c r="E295" s="7" t="s">
        <v>3</v>
      </c>
      <c r="F295" s="7" t="s">
        <v>4</v>
      </c>
      <c r="G295" s="7" t="s">
        <v>5</v>
      </c>
      <c r="H295" s="7" t="s">
        <v>6</v>
      </c>
      <c r="I295" s="110"/>
      <c r="J295" s="95"/>
      <c r="K295" s="93"/>
      <c r="L295" s="96"/>
      <c r="M295" s="97"/>
      <c r="N295" s="114"/>
      <c r="O295" s="115"/>
      <c r="P295" s="115"/>
      <c r="Q295" s="115"/>
    </row>
    <row r="296" spans="1:17" ht="69" customHeight="1">
      <c r="A296" s="136"/>
      <c r="B296" s="581"/>
      <c r="C296" s="16">
        <v>44641</v>
      </c>
      <c r="D296" s="16">
        <v>44642</v>
      </c>
      <c r="E296" s="16">
        <v>44643</v>
      </c>
      <c r="F296" s="16">
        <v>44644</v>
      </c>
      <c r="G296" s="16">
        <v>44645</v>
      </c>
      <c r="H296" s="16">
        <v>44646</v>
      </c>
      <c r="I296" s="110"/>
      <c r="J296" s="95" t="str">
        <f aca="true" t="shared" si="107" ref="J296:J310">J280</f>
        <v>ORGANIZZAZIONE PROF.LE Dott. Passeri</v>
      </c>
      <c r="K296" s="93">
        <f>COUNTIF($C$298:$H$307,J296)+K280</f>
        <v>18</v>
      </c>
      <c r="L296" s="79">
        <v>30</v>
      </c>
      <c r="M296" s="69" t="str">
        <f aca="true" t="shared" si="108" ref="M296:M309">IF(K296=L296,"FINITO"," ")</f>
        <v xml:space="preserve"> </v>
      </c>
      <c r="N296" s="95" t="str">
        <f>N280</f>
        <v>LABORATORIO 1</v>
      </c>
      <c r="O296" s="93">
        <f>COUNTIF($C$298:$H$307,N296)+O280</f>
        <v>5</v>
      </c>
      <c r="P296" s="95" t="s">
        <v>129</v>
      </c>
      <c r="Q296" s="69" t="str">
        <f>IF(O296=P296,"FINITO"," ")</f>
        <v xml:space="preserve"> </v>
      </c>
    </row>
    <row r="297" spans="1:17" ht="69" customHeight="1">
      <c r="A297" s="65" t="s">
        <v>21</v>
      </c>
      <c r="B297" s="65"/>
      <c r="C297" s="22" t="s">
        <v>238</v>
      </c>
      <c r="D297" s="22" t="s">
        <v>119</v>
      </c>
      <c r="E297" s="22" t="s">
        <v>118</v>
      </c>
      <c r="F297" s="158" t="s">
        <v>119</v>
      </c>
      <c r="G297" s="22" t="s">
        <v>118</v>
      </c>
      <c r="H297" s="158" t="s">
        <v>119</v>
      </c>
      <c r="I297" s="110"/>
      <c r="J297" s="95" t="str">
        <f t="shared" si="107"/>
        <v>INFERMIERISTICA CLIN Dott. Pugliesi</v>
      </c>
      <c r="K297" s="93">
        <f aca="true" t="shared" si="109" ref="K297:K310">COUNTIF($C$298:$H$307,J297)+K281</f>
        <v>24</v>
      </c>
      <c r="L297" s="79">
        <v>40</v>
      </c>
      <c r="M297" s="69" t="str">
        <f t="shared" si="108"/>
        <v xml:space="preserve"> </v>
      </c>
      <c r="N297" s="95" t="str">
        <f aca="true" t="shared" si="110" ref="N297:N310">N281</f>
        <v>PRESIDI</v>
      </c>
      <c r="O297" s="93">
        <f>COUNTIF($C$298:$H$307,N297)+O281</f>
        <v>3</v>
      </c>
      <c r="P297" s="95" t="s">
        <v>130</v>
      </c>
      <c r="Q297" s="69" t="str">
        <f>IF(O297=P297,"FINITO"," ")</f>
        <v xml:space="preserve"> </v>
      </c>
    </row>
    <row r="298" spans="1:17" ht="69" customHeight="1">
      <c r="A298" s="28" t="s">
        <v>10</v>
      </c>
      <c r="B298" s="28"/>
      <c r="C298" s="117" t="s">
        <v>89</v>
      </c>
      <c r="D298" s="74" t="s">
        <v>33</v>
      </c>
      <c r="E298" s="117" t="s">
        <v>39</v>
      </c>
      <c r="F298" s="119" t="s">
        <v>42</v>
      </c>
      <c r="G298" s="117" t="s">
        <v>39</v>
      </c>
      <c r="H298" s="116" t="s">
        <v>40</v>
      </c>
      <c r="I298" s="110"/>
      <c r="J298" s="95" t="str">
        <f t="shared" si="107"/>
        <v>PAT CLIN IMMUNOL IMMUNOEM Dott.ssa Cara</v>
      </c>
      <c r="K298" s="93">
        <f t="shared" si="109"/>
        <v>18</v>
      </c>
      <c r="L298" s="79">
        <v>30</v>
      </c>
      <c r="M298" s="69" t="str">
        <f t="shared" si="108"/>
        <v xml:space="preserve"> </v>
      </c>
      <c r="N298" s="95">
        <f t="shared" si="110"/>
        <v>0</v>
      </c>
      <c r="O298" s="93">
        <f>COUNTIF($C$298:$H$307,N298)+O282</f>
        <v>0</v>
      </c>
      <c r="P298" s="95" t="s">
        <v>131</v>
      </c>
      <c r="Q298" s="69" t="str">
        <f>IF(O298=P298,"FINITO"," ")</f>
        <v xml:space="preserve"> </v>
      </c>
    </row>
    <row r="299" spans="1:17" ht="69" customHeight="1">
      <c r="A299" s="28" t="s">
        <v>12</v>
      </c>
      <c r="B299" s="28"/>
      <c r="C299" s="117" t="s">
        <v>89</v>
      </c>
      <c r="D299" s="74" t="s">
        <v>33</v>
      </c>
      <c r="E299" s="117" t="s">
        <v>39</v>
      </c>
      <c r="F299" s="119" t="s">
        <v>42</v>
      </c>
      <c r="G299" s="117" t="s">
        <v>39</v>
      </c>
      <c r="H299" s="116" t="s">
        <v>40</v>
      </c>
      <c r="I299" s="110"/>
      <c r="J299" s="95">
        <f t="shared" si="107"/>
        <v>0</v>
      </c>
      <c r="K299" s="93">
        <f t="shared" si="109"/>
        <v>0</v>
      </c>
      <c r="L299" s="79"/>
      <c r="M299" s="69" t="str">
        <f t="shared" si="108"/>
        <v>FINITO</v>
      </c>
      <c r="N299" s="95">
        <f t="shared" si="110"/>
        <v>0</v>
      </c>
      <c r="O299" s="93">
        <f>COUNTIF($C$298:$H$307,N299)+O283</f>
        <v>0</v>
      </c>
      <c r="P299" s="95" t="s">
        <v>103</v>
      </c>
      <c r="Q299" s="69" t="str">
        <f>IF(O299=P299,"FINITO"," ")</f>
        <v xml:space="preserve"> </v>
      </c>
    </row>
    <row r="300" spans="1:17" ht="69" customHeight="1">
      <c r="A300" s="28" t="s">
        <v>13</v>
      </c>
      <c r="B300" s="28"/>
      <c r="C300" s="117" t="s">
        <v>89</v>
      </c>
      <c r="D300" s="74" t="s">
        <v>33</v>
      </c>
      <c r="E300" s="117" t="s">
        <v>39</v>
      </c>
      <c r="F300" s="119" t="s">
        <v>42</v>
      </c>
      <c r="G300" s="117" t="s">
        <v>39</v>
      </c>
      <c r="H300" s="116" t="s">
        <v>40</v>
      </c>
      <c r="I300" s="110"/>
      <c r="J300" s="95" t="str">
        <f t="shared" si="107"/>
        <v>PATOL GEN FISIOPATOLOGIA Prof.ssa Palumbo</v>
      </c>
      <c r="K300" s="93">
        <f t="shared" si="109"/>
        <v>24</v>
      </c>
      <c r="L300" s="79">
        <v>45</v>
      </c>
      <c r="M300" s="69" t="str">
        <f t="shared" si="108"/>
        <v xml:space="preserve"> </v>
      </c>
      <c r="N300" s="95">
        <f t="shared" si="110"/>
        <v>0</v>
      </c>
      <c r="O300" s="93">
        <f>COUNTIF($C$298:$H$307,N300)+O284</f>
        <v>0</v>
      </c>
      <c r="P300" s="95" t="s">
        <v>132</v>
      </c>
      <c r="Q300" s="69" t="str">
        <f>IF(O300=P300,"FINITO"," ")</f>
        <v xml:space="preserve"> </v>
      </c>
    </row>
    <row r="301" spans="1:17" ht="69" customHeight="1">
      <c r="A301" s="28" t="s">
        <v>14</v>
      </c>
      <c r="B301" s="28"/>
      <c r="C301" s="117" t="s">
        <v>41</v>
      </c>
      <c r="D301" s="74" t="s">
        <v>33</v>
      </c>
      <c r="E301" s="116" t="s">
        <v>38</v>
      </c>
      <c r="F301" s="123" t="s">
        <v>43</v>
      </c>
      <c r="G301" s="123" t="s">
        <v>46</v>
      </c>
      <c r="H301" s="116" t="s">
        <v>48</v>
      </c>
      <c r="I301" s="110"/>
      <c r="J301" s="95" t="str">
        <f t="shared" si="107"/>
        <v xml:space="preserve">MICROBIOLOGIA Dott. Bruno </v>
      </c>
      <c r="K301" s="93">
        <f t="shared" si="109"/>
        <v>12</v>
      </c>
      <c r="L301" s="79">
        <v>20</v>
      </c>
      <c r="M301" s="69" t="str">
        <f t="shared" si="108"/>
        <v xml:space="preserve"> </v>
      </c>
      <c r="N301" s="95">
        <f t="shared" si="110"/>
        <v>0</v>
      </c>
      <c r="O301" s="93">
        <f aca="true" t="shared" si="111" ref="O301:O310">COUNTIF($C$298:$H$307,N300M299)+O285</f>
        <v>0</v>
      </c>
      <c r="P301" s="79">
        <v>14</v>
      </c>
      <c r="Q301" s="69" t="str">
        <f aca="true" t="shared" si="112" ref="Q301:Q310">IF(O301=P301,"FINITO"," ")</f>
        <v xml:space="preserve"> </v>
      </c>
    </row>
    <row r="302" spans="1:17" ht="69" customHeight="1">
      <c r="A302" s="28" t="s">
        <v>16</v>
      </c>
      <c r="B302" s="28"/>
      <c r="C302" s="117" t="s">
        <v>41</v>
      </c>
      <c r="D302" s="183" t="s">
        <v>47</v>
      </c>
      <c r="E302" s="116" t="s">
        <v>38</v>
      </c>
      <c r="F302" s="123" t="s">
        <v>43</v>
      </c>
      <c r="G302" s="123" t="s">
        <v>46</v>
      </c>
      <c r="H302" s="116" t="s">
        <v>48</v>
      </c>
      <c r="I302" s="110"/>
      <c r="J302" s="95" t="str">
        <f t="shared" si="107"/>
        <v>FISIOLOGIA Dott.ssa Frongillo</v>
      </c>
      <c r="K302" s="93">
        <f t="shared" si="109"/>
        <v>40</v>
      </c>
      <c r="L302" s="79">
        <v>40</v>
      </c>
      <c r="M302" s="69" t="str">
        <f t="shared" si="108"/>
        <v>FINITO</v>
      </c>
      <c r="N302" s="95">
        <f t="shared" si="110"/>
        <v>0</v>
      </c>
      <c r="O302" s="93">
        <f t="shared" si="111"/>
        <v>0</v>
      </c>
      <c r="P302" s="79">
        <v>15</v>
      </c>
      <c r="Q302" s="69" t="str">
        <f t="shared" si="112"/>
        <v xml:space="preserve"> </v>
      </c>
    </row>
    <row r="303" spans="1:17" ht="69" customHeight="1">
      <c r="A303" s="28" t="s">
        <v>17</v>
      </c>
      <c r="B303" s="28"/>
      <c r="C303" s="117" t="s">
        <v>41</v>
      </c>
      <c r="D303" s="183" t="s">
        <v>47</v>
      </c>
      <c r="E303" s="116" t="s">
        <v>38</v>
      </c>
      <c r="F303" s="123" t="s">
        <v>43</v>
      </c>
      <c r="G303" s="123" t="s">
        <v>46</v>
      </c>
      <c r="H303" s="116" t="s">
        <v>48</v>
      </c>
      <c r="I303" s="110"/>
      <c r="J303" s="95" t="str">
        <f t="shared" si="107"/>
        <v>ANATOMIA UMANA Dott Valeriani</v>
      </c>
      <c r="K303" s="93">
        <f t="shared" si="109"/>
        <v>15</v>
      </c>
      <c r="L303" s="79">
        <v>15</v>
      </c>
      <c r="M303" s="69" t="str">
        <f t="shared" si="108"/>
        <v>FINITO</v>
      </c>
      <c r="N303" s="95">
        <f t="shared" si="110"/>
        <v>0</v>
      </c>
      <c r="O303" s="93">
        <f t="shared" si="111"/>
        <v>0</v>
      </c>
      <c r="P303" s="79">
        <v>16</v>
      </c>
      <c r="Q303" s="69" t="str">
        <f t="shared" si="112"/>
        <v xml:space="preserve"> </v>
      </c>
    </row>
    <row r="304" spans="1:17" ht="69" customHeight="1">
      <c r="A304" s="38"/>
      <c r="B304" s="38"/>
      <c r="C304" s="38"/>
      <c r="D304" s="38"/>
      <c r="E304" s="38"/>
      <c r="F304" s="38"/>
      <c r="G304" s="38"/>
      <c r="H304" s="22"/>
      <c r="I304" s="110"/>
      <c r="J304" s="95" t="str">
        <f t="shared" si="107"/>
        <v>ANATOMIA UMANA Dott Mastracchio</v>
      </c>
      <c r="K304" s="93">
        <f t="shared" si="109"/>
        <v>41</v>
      </c>
      <c r="L304" s="79">
        <v>55</v>
      </c>
      <c r="M304" s="69" t="str">
        <f t="shared" si="108"/>
        <v xml:space="preserve"> </v>
      </c>
      <c r="N304" s="95">
        <f t="shared" si="110"/>
        <v>0</v>
      </c>
      <c r="O304" s="93">
        <f t="shared" si="111"/>
        <v>0</v>
      </c>
      <c r="P304" s="79">
        <v>17</v>
      </c>
      <c r="Q304" s="69" t="str">
        <f t="shared" si="112"/>
        <v xml:space="preserve"> </v>
      </c>
    </row>
    <row r="305" spans="1:17" ht="69" customHeight="1">
      <c r="A305" s="28" t="s">
        <v>18</v>
      </c>
      <c r="B305" s="28"/>
      <c r="C305" s="126"/>
      <c r="D305" s="661" t="s">
        <v>104</v>
      </c>
      <c r="E305" s="145"/>
      <c r="F305" s="663" t="s">
        <v>40</v>
      </c>
      <c r="G305" s="38"/>
      <c r="H305" s="98"/>
      <c r="I305" s="110"/>
      <c r="J305" s="95" t="str">
        <f t="shared" si="107"/>
        <v>FARMACI E VACCINI D.ssa Mallia</v>
      </c>
      <c r="K305" s="93">
        <f t="shared" si="109"/>
        <v>12</v>
      </c>
      <c r="L305" s="79">
        <v>12</v>
      </c>
      <c r="M305" s="69" t="str">
        <f t="shared" si="108"/>
        <v>FINITO</v>
      </c>
      <c r="N305" s="95">
        <f t="shared" si="110"/>
        <v>0</v>
      </c>
      <c r="O305" s="93">
        <f t="shared" si="111"/>
        <v>0</v>
      </c>
      <c r="P305" s="79">
        <v>18</v>
      </c>
      <c r="Q305" s="69" t="str">
        <f t="shared" si="112"/>
        <v xml:space="preserve"> </v>
      </c>
    </row>
    <row r="306" spans="1:17" ht="69" customHeight="1">
      <c r="A306" s="28" t="s">
        <v>19</v>
      </c>
      <c r="B306" s="28"/>
      <c r="C306" s="126"/>
      <c r="D306" s="661" t="s">
        <v>104</v>
      </c>
      <c r="E306" s="145"/>
      <c r="F306" s="663" t="s">
        <v>40</v>
      </c>
      <c r="G306" s="38"/>
      <c r="H306" s="118"/>
      <c r="I306" s="110"/>
      <c r="J306" s="95" t="str">
        <f t="shared" si="107"/>
        <v>BILANCIO IDRICO</v>
      </c>
      <c r="K306" s="93">
        <f t="shared" si="109"/>
        <v>3</v>
      </c>
      <c r="L306" s="79">
        <v>6</v>
      </c>
      <c r="M306" s="69" t="str">
        <f t="shared" si="108"/>
        <v xml:space="preserve"> </v>
      </c>
      <c r="N306" s="95">
        <f t="shared" si="110"/>
        <v>0</v>
      </c>
      <c r="O306" s="93">
        <f t="shared" si="111"/>
        <v>0</v>
      </c>
      <c r="P306" s="79">
        <v>19</v>
      </c>
      <c r="Q306" s="69" t="str">
        <f t="shared" si="112"/>
        <v xml:space="preserve"> </v>
      </c>
    </row>
    <row r="307" spans="1:17" ht="69" customHeight="1">
      <c r="A307" s="28" t="s">
        <v>20</v>
      </c>
      <c r="B307" s="28"/>
      <c r="C307" s="126"/>
      <c r="D307" s="661" t="s">
        <v>104</v>
      </c>
      <c r="E307" s="145"/>
      <c r="F307" s="663" t="s">
        <v>40</v>
      </c>
      <c r="G307" s="38"/>
      <c r="H307" s="22"/>
      <c r="I307" s="110"/>
      <c r="J307" s="95" t="str">
        <f t="shared" si="107"/>
        <v>PR V+CAT VESC</v>
      </c>
      <c r="K307" s="93">
        <f t="shared" si="109"/>
        <v>0</v>
      </c>
      <c r="L307" s="79">
        <v>12</v>
      </c>
      <c r="M307" s="69" t="str">
        <f t="shared" si="108"/>
        <v xml:space="preserve"> </v>
      </c>
      <c r="N307" s="95">
        <f t="shared" si="110"/>
        <v>0</v>
      </c>
      <c r="O307" s="93">
        <f t="shared" si="111"/>
        <v>0</v>
      </c>
      <c r="P307" s="79">
        <v>20</v>
      </c>
      <c r="Q307" s="69" t="str">
        <f t="shared" si="112"/>
        <v xml:space="preserve"> </v>
      </c>
    </row>
    <row r="308" spans="1:17" ht="69" customHeight="1">
      <c r="A308" s="22"/>
      <c r="B308" s="22"/>
      <c r="C308" s="22"/>
      <c r="D308" s="22"/>
      <c r="E308" s="135"/>
      <c r="F308" s="22"/>
      <c r="G308" s="22"/>
      <c r="H308" s="22"/>
      <c r="I308" s="110"/>
      <c r="J308" s="95" t="str">
        <f t="shared" si="107"/>
        <v>SCALE VALUTAZIONE</v>
      </c>
      <c r="K308" s="93">
        <f t="shared" si="109"/>
        <v>3</v>
      </c>
      <c r="L308" s="79">
        <v>6</v>
      </c>
      <c r="M308" s="69" t="str">
        <f t="shared" si="108"/>
        <v xml:space="preserve"> </v>
      </c>
      <c r="N308" s="95">
        <f t="shared" si="110"/>
        <v>0</v>
      </c>
      <c r="O308" s="93">
        <f t="shared" si="111"/>
        <v>0</v>
      </c>
      <c r="P308" s="79">
        <v>21</v>
      </c>
      <c r="Q308" s="69" t="str">
        <f t="shared" si="112"/>
        <v xml:space="preserve"> </v>
      </c>
    </row>
    <row r="309" spans="1:17" ht="69" customHeight="1">
      <c r="A309" s="22"/>
      <c r="B309" s="22"/>
      <c r="C309" s="22"/>
      <c r="D309" s="22"/>
      <c r="E309" s="22"/>
      <c r="F309" s="22"/>
      <c r="G309" s="22"/>
      <c r="H309" s="22"/>
      <c r="I309" s="110"/>
      <c r="J309" s="95" t="str">
        <f t="shared" si="107"/>
        <v>INGLESE</v>
      </c>
      <c r="K309" s="93">
        <f t="shared" si="109"/>
        <v>12</v>
      </c>
      <c r="L309" s="128">
        <v>40</v>
      </c>
      <c r="M309" s="69" t="str">
        <f t="shared" si="108"/>
        <v xml:space="preserve"> </v>
      </c>
      <c r="N309" s="95">
        <f t="shared" si="110"/>
        <v>0</v>
      </c>
      <c r="O309" s="93">
        <f t="shared" si="111"/>
        <v>0</v>
      </c>
      <c r="P309" s="79">
        <v>22</v>
      </c>
      <c r="Q309" s="69" t="str">
        <f t="shared" si="112"/>
        <v xml:space="preserve"> </v>
      </c>
    </row>
    <row r="310" spans="1:17" ht="69" customHeight="1">
      <c r="A310" s="22"/>
      <c r="B310" s="22"/>
      <c r="C310" s="22"/>
      <c r="D310" s="22"/>
      <c r="E310" s="22"/>
      <c r="F310" s="22"/>
      <c r="G310" s="22"/>
      <c r="H310" s="22"/>
      <c r="I310" s="110"/>
      <c r="J310" s="95">
        <f t="shared" si="107"/>
        <v>0</v>
      </c>
      <c r="K310" s="93">
        <f t="shared" si="109"/>
        <v>0</v>
      </c>
      <c r="L310" s="79">
        <v>44</v>
      </c>
      <c r="M310" s="97" t="str">
        <f>IF(O296=P296,"FINITO"," ")</f>
        <v xml:space="preserve"> </v>
      </c>
      <c r="N310" s="95">
        <f t="shared" si="110"/>
        <v>0</v>
      </c>
      <c r="O310" s="93">
        <f t="shared" si="111"/>
        <v>0</v>
      </c>
      <c r="P310" s="79">
        <v>23</v>
      </c>
      <c r="Q310" s="69" t="str">
        <f t="shared" si="112"/>
        <v xml:space="preserve"> </v>
      </c>
    </row>
    <row r="311" spans="1:17" ht="69" customHeight="1">
      <c r="A311" s="137"/>
      <c r="B311" s="137"/>
      <c r="C311" s="7" t="s">
        <v>1</v>
      </c>
      <c r="D311" s="7" t="s">
        <v>2</v>
      </c>
      <c r="E311" s="7" t="s">
        <v>3</v>
      </c>
      <c r="F311" s="7" t="s">
        <v>4</v>
      </c>
      <c r="G311" s="7" t="s">
        <v>5</v>
      </c>
      <c r="H311" s="7" t="s">
        <v>6</v>
      </c>
      <c r="I311" s="114"/>
      <c r="J311" s="95"/>
      <c r="K311" s="93"/>
      <c r="L311" s="96"/>
      <c r="M311" s="97"/>
      <c r="N311" s="114"/>
      <c r="O311" s="115"/>
      <c r="P311" s="115"/>
      <c r="Q311" s="115"/>
    </row>
    <row r="312" spans="1:17" ht="69" customHeight="1">
      <c r="A312" s="137"/>
      <c r="B312" s="137"/>
      <c r="C312" s="16">
        <v>44648</v>
      </c>
      <c r="D312" s="16">
        <v>44649</v>
      </c>
      <c r="E312" s="16">
        <v>44650</v>
      </c>
      <c r="F312" s="16">
        <v>44651</v>
      </c>
      <c r="G312" s="16">
        <v>44652</v>
      </c>
      <c r="H312" s="16">
        <v>44653</v>
      </c>
      <c r="I312" s="114"/>
      <c r="J312" s="95" t="str">
        <f aca="true" t="shared" si="113" ref="J312:J326">J296</f>
        <v>ORGANIZZAZIONE PROF.LE Dott. Passeri</v>
      </c>
      <c r="K312" s="93">
        <f>COUNTIF($C$314:$H$323,J312)+K296</f>
        <v>21</v>
      </c>
      <c r="L312" s="79">
        <v>30</v>
      </c>
      <c r="M312" s="69" t="str">
        <f aca="true" t="shared" si="114" ref="M312:M325">IF(K312=L312,"FINITO"," ")</f>
        <v xml:space="preserve"> </v>
      </c>
      <c r="N312" s="95" t="str">
        <f>N296</f>
        <v>LABORATORIO 1</v>
      </c>
      <c r="O312" s="93">
        <f aca="true" t="shared" si="115" ref="O312:O321">COUNTIF($C$314:$H$323,N312)+O296</f>
        <v>10</v>
      </c>
      <c r="P312" s="95" t="s">
        <v>129</v>
      </c>
      <c r="Q312" s="115"/>
    </row>
    <row r="313" spans="1:17" ht="69" customHeight="1">
      <c r="A313" s="65" t="s">
        <v>21</v>
      </c>
      <c r="B313" s="65"/>
      <c r="C313" s="22" t="s">
        <v>238</v>
      </c>
      <c r="D313" s="22" t="s">
        <v>119</v>
      </c>
      <c r="E313" s="22" t="s">
        <v>118</v>
      </c>
      <c r="F313" s="158" t="s">
        <v>119</v>
      </c>
      <c r="G313" s="22" t="s">
        <v>118</v>
      </c>
      <c r="H313" s="22" t="s">
        <v>118</v>
      </c>
      <c r="I313" s="114"/>
      <c r="J313" s="95" t="str">
        <f t="shared" si="113"/>
        <v>INFERMIERISTICA CLIN Dott. Pugliesi</v>
      </c>
      <c r="K313" s="93">
        <f aca="true" t="shared" si="116" ref="K313:K326">COUNTIF($C$314:$H$323,J313)+K297</f>
        <v>31</v>
      </c>
      <c r="L313" s="79">
        <v>40</v>
      </c>
      <c r="M313" s="69" t="str">
        <f t="shared" si="114"/>
        <v xml:space="preserve"> </v>
      </c>
      <c r="N313" s="95" t="str">
        <f aca="true" t="shared" si="117" ref="N313:N326">N297</f>
        <v>PRESIDI</v>
      </c>
      <c r="O313" s="93">
        <f t="shared" si="115"/>
        <v>3</v>
      </c>
      <c r="P313" s="95" t="s">
        <v>130</v>
      </c>
      <c r="Q313" s="115"/>
    </row>
    <row r="314" spans="1:17" ht="69" customHeight="1">
      <c r="A314" s="28" t="s">
        <v>10</v>
      </c>
      <c r="B314" s="28"/>
      <c r="C314" s="117" t="s">
        <v>89</v>
      </c>
      <c r="D314" s="183" t="s">
        <v>47</v>
      </c>
      <c r="E314" s="117" t="s">
        <v>39</v>
      </c>
      <c r="F314" s="116" t="s">
        <v>40</v>
      </c>
      <c r="G314" s="117" t="s">
        <v>39</v>
      </c>
      <c r="H314" s="116" t="s">
        <v>40</v>
      </c>
      <c r="I314" s="114"/>
      <c r="J314" s="95" t="str">
        <f t="shared" si="113"/>
        <v>PAT CLIN IMMUNOL IMMUNOEM Dott.ssa Cara</v>
      </c>
      <c r="K314" s="93">
        <f t="shared" si="116"/>
        <v>21</v>
      </c>
      <c r="L314" s="79">
        <v>30</v>
      </c>
      <c r="M314" s="69" t="str">
        <f t="shared" si="114"/>
        <v xml:space="preserve"> </v>
      </c>
      <c r="N314" s="95">
        <f t="shared" si="117"/>
        <v>0</v>
      </c>
      <c r="O314" s="93">
        <f t="shared" si="115"/>
        <v>0</v>
      </c>
      <c r="P314" s="95" t="s">
        <v>131</v>
      </c>
      <c r="Q314" s="115"/>
    </row>
    <row r="315" spans="1:17" ht="69" customHeight="1">
      <c r="A315" s="28" t="s">
        <v>12</v>
      </c>
      <c r="B315" s="28"/>
      <c r="C315" s="117" t="s">
        <v>89</v>
      </c>
      <c r="D315" s="183" t="s">
        <v>47</v>
      </c>
      <c r="E315" s="117" t="s">
        <v>39</v>
      </c>
      <c r="F315" s="116" t="s">
        <v>40</v>
      </c>
      <c r="G315" s="117" t="s">
        <v>39</v>
      </c>
      <c r="H315" s="116" t="s">
        <v>40</v>
      </c>
      <c r="I315" s="114"/>
      <c r="J315" s="95">
        <f t="shared" si="113"/>
        <v>0</v>
      </c>
      <c r="K315" s="93">
        <f t="shared" si="116"/>
        <v>0</v>
      </c>
      <c r="L315" s="79"/>
      <c r="M315" s="69" t="str">
        <f t="shared" si="114"/>
        <v>FINITO</v>
      </c>
      <c r="N315" s="95">
        <f t="shared" si="117"/>
        <v>0</v>
      </c>
      <c r="O315" s="93">
        <f t="shared" si="115"/>
        <v>0</v>
      </c>
      <c r="P315" s="95" t="s">
        <v>103</v>
      </c>
      <c r="Q315" s="115"/>
    </row>
    <row r="316" spans="1:17" ht="69" customHeight="1">
      <c r="A316" s="28" t="s">
        <v>13</v>
      </c>
      <c r="B316" s="28"/>
      <c r="C316" s="117" t="s">
        <v>89</v>
      </c>
      <c r="D316" s="183" t="s">
        <v>47</v>
      </c>
      <c r="E316" s="117" t="s">
        <v>39</v>
      </c>
      <c r="F316" s="116" t="s">
        <v>40</v>
      </c>
      <c r="G316" s="117" t="s">
        <v>39</v>
      </c>
      <c r="H316" s="116" t="s">
        <v>40</v>
      </c>
      <c r="I316" s="114"/>
      <c r="J316" s="95" t="str">
        <f t="shared" si="113"/>
        <v>PATOL GEN FISIOPATOLOGIA Prof.ssa Palumbo</v>
      </c>
      <c r="K316" s="93">
        <f t="shared" si="116"/>
        <v>30</v>
      </c>
      <c r="L316" s="79">
        <v>45</v>
      </c>
      <c r="M316" s="69" t="str">
        <f t="shared" si="114"/>
        <v xml:space="preserve"> </v>
      </c>
      <c r="N316" s="95">
        <f t="shared" si="117"/>
        <v>0</v>
      </c>
      <c r="O316" s="93">
        <f t="shared" si="115"/>
        <v>0</v>
      </c>
      <c r="P316" s="95" t="s">
        <v>132</v>
      </c>
      <c r="Q316" s="115"/>
    </row>
    <row r="317" spans="1:17" ht="69" customHeight="1">
      <c r="A317" s="28" t="s">
        <v>14</v>
      </c>
      <c r="B317" s="28"/>
      <c r="C317" s="117" t="s">
        <v>41</v>
      </c>
      <c r="D317" s="116" t="s">
        <v>38</v>
      </c>
      <c r="E317" s="658" t="s">
        <v>159</v>
      </c>
      <c r="F317" s="116" t="s">
        <v>40</v>
      </c>
      <c r="G317" s="119" t="s">
        <v>42</v>
      </c>
      <c r="H317" s="117" t="s">
        <v>89</v>
      </c>
      <c r="I317" s="114"/>
      <c r="J317" s="95" t="str">
        <f t="shared" si="113"/>
        <v xml:space="preserve">MICROBIOLOGIA Dott. Bruno </v>
      </c>
      <c r="K317" s="93">
        <f t="shared" si="116"/>
        <v>18</v>
      </c>
      <c r="L317" s="79">
        <v>20</v>
      </c>
      <c r="M317" s="69" t="str">
        <f t="shared" si="114"/>
        <v xml:space="preserve"> </v>
      </c>
      <c r="N317" s="95">
        <f t="shared" si="117"/>
        <v>0</v>
      </c>
      <c r="O317" s="93">
        <f t="shared" si="115"/>
        <v>0</v>
      </c>
      <c r="P317" s="79">
        <v>14</v>
      </c>
      <c r="Q317" s="115"/>
    </row>
    <row r="318" spans="1:17" ht="69" customHeight="1">
      <c r="A318" s="28" t="s">
        <v>16</v>
      </c>
      <c r="B318" s="28"/>
      <c r="C318" s="117" t="s">
        <v>41</v>
      </c>
      <c r="D318" s="116" t="s">
        <v>38</v>
      </c>
      <c r="E318" s="658" t="s">
        <v>159</v>
      </c>
      <c r="F318" s="183" t="s">
        <v>47</v>
      </c>
      <c r="G318" s="119" t="s">
        <v>42</v>
      </c>
      <c r="H318" s="117" t="s">
        <v>89</v>
      </c>
      <c r="I318" s="114"/>
      <c r="J318" s="95" t="str">
        <f t="shared" si="113"/>
        <v>FISIOLOGIA Dott.ssa Frongillo</v>
      </c>
      <c r="K318" s="93">
        <f t="shared" si="116"/>
        <v>40</v>
      </c>
      <c r="L318" s="79">
        <v>40</v>
      </c>
      <c r="M318" s="69" t="str">
        <f t="shared" si="114"/>
        <v>FINITO</v>
      </c>
      <c r="N318" s="95">
        <f t="shared" si="117"/>
        <v>0</v>
      </c>
      <c r="O318" s="93">
        <f t="shared" si="115"/>
        <v>0</v>
      </c>
      <c r="P318" s="79">
        <v>15</v>
      </c>
      <c r="Q318" s="115"/>
    </row>
    <row r="319" spans="1:17" ht="69" customHeight="1">
      <c r="A319" s="28" t="s">
        <v>17</v>
      </c>
      <c r="B319" s="28"/>
      <c r="C319" s="117" t="s">
        <v>41</v>
      </c>
      <c r="D319" s="116" t="s">
        <v>38</v>
      </c>
      <c r="E319" s="183"/>
      <c r="F319" s="183" t="s">
        <v>47</v>
      </c>
      <c r="G319" s="119" t="s">
        <v>42</v>
      </c>
      <c r="H319" s="117" t="s">
        <v>89</v>
      </c>
      <c r="I319" s="114"/>
      <c r="J319" s="95" t="str">
        <f t="shared" si="113"/>
        <v>ANATOMIA UMANA Dott Valeriani</v>
      </c>
      <c r="K319" s="93">
        <f t="shared" si="116"/>
        <v>15</v>
      </c>
      <c r="L319" s="79">
        <v>15</v>
      </c>
      <c r="M319" s="69" t="str">
        <f t="shared" si="114"/>
        <v>FINITO</v>
      </c>
      <c r="N319" s="95">
        <f t="shared" si="117"/>
        <v>0</v>
      </c>
      <c r="O319" s="93">
        <f t="shared" si="115"/>
        <v>0</v>
      </c>
      <c r="P319" s="79">
        <v>16</v>
      </c>
      <c r="Q319" s="115"/>
    </row>
    <row r="320" spans="1:17" ht="69" customHeight="1">
      <c r="A320" s="38"/>
      <c r="B320" s="38"/>
      <c r="C320" s="699"/>
      <c r="D320" s="700"/>
      <c r="E320" s="701"/>
      <c r="F320" s="700"/>
      <c r="G320" s="702"/>
      <c r="H320" s="22"/>
      <c r="I320" s="114"/>
      <c r="J320" s="95" t="str">
        <f t="shared" si="113"/>
        <v>ANATOMIA UMANA Dott Mastracchio</v>
      </c>
      <c r="K320" s="93">
        <f t="shared" si="116"/>
        <v>44</v>
      </c>
      <c r="L320" s="79">
        <v>55</v>
      </c>
      <c r="M320" s="69" t="str">
        <f t="shared" si="114"/>
        <v xml:space="preserve"> </v>
      </c>
      <c r="N320" s="95">
        <f t="shared" si="117"/>
        <v>0</v>
      </c>
      <c r="O320" s="93">
        <f t="shared" si="115"/>
        <v>0</v>
      </c>
      <c r="P320" s="79">
        <v>17</v>
      </c>
      <c r="Q320" s="115"/>
    </row>
    <row r="321" spans="1:17" ht="69" customHeight="1">
      <c r="A321" s="28" t="s">
        <v>18</v>
      </c>
      <c r="B321" s="28"/>
      <c r="C321" s="699"/>
      <c r="D321" s="661" t="s">
        <v>104</v>
      </c>
      <c r="E321" s="145"/>
      <c r="F321" s="662" t="s">
        <v>104</v>
      </c>
      <c r="G321" s="145"/>
      <c r="H321" s="565"/>
      <c r="I321" s="110"/>
      <c r="J321" s="95" t="str">
        <f t="shared" si="113"/>
        <v>FARMACI E VACCINI D.ssa Mallia</v>
      </c>
      <c r="K321" s="93">
        <f t="shared" si="116"/>
        <v>12</v>
      </c>
      <c r="L321" s="79">
        <v>12</v>
      </c>
      <c r="M321" s="69" t="str">
        <f t="shared" si="114"/>
        <v>FINITO</v>
      </c>
      <c r="N321" s="95">
        <f t="shared" si="117"/>
        <v>0</v>
      </c>
      <c r="O321" s="93">
        <f t="shared" si="115"/>
        <v>0</v>
      </c>
      <c r="P321" s="79">
        <v>18</v>
      </c>
      <c r="Q321" s="115"/>
    </row>
    <row r="322" spans="1:17" ht="69" customHeight="1">
      <c r="A322" s="28" t="s">
        <v>19</v>
      </c>
      <c r="B322" s="28"/>
      <c r="C322" s="699"/>
      <c r="D322" s="661" t="s">
        <v>104</v>
      </c>
      <c r="E322" s="145"/>
      <c r="F322" s="662" t="s">
        <v>104</v>
      </c>
      <c r="G322" s="145"/>
      <c r="H322" s="565"/>
      <c r="I322" s="110"/>
      <c r="J322" s="95" t="str">
        <f t="shared" si="113"/>
        <v>BILANCIO IDRICO</v>
      </c>
      <c r="K322" s="93">
        <f t="shared" si="116"/>
        <v>3</v>
      </c>
      <c r="L322" s="79">
        <v>6</v>
      </c>
      <c r="M322" s="69" t="str">
        <f t="shared" si="114"/>
        <v xml:space="preserve"> </v>
      </c>
      <c r="N322" s="95">
        <f t="shared" si="117"/>
        <v>0</v>
      </c>
      <c r="O322" s="93">
        <f>COUNTIF($C$314:$H$323,N300M299)+O306</f>
        <v>0</v>
      </c>
      <c r="P322" s="79">
        <v>19</v>
      </c>
      <c r="Q322" s="115"/>
    </row>
    <row r="323" spans="1:17" ht="69" customHeight="1">
      <c r="A323" s="28" t="s">
        <v>20</v>
      </c>
      <c r="B323" s="28"/>
      <c r="C323" s="699"/>
      <c r="D323" s="661" t="s">
        <v>104</v>
      </c>
      <c r="E323" s="145"/>
      <c r="F323" s="662" t="s">
        <v>104</v>
      </c>
      <c r="G323" s="145"/>
      <c r="H323" s="565"/>
      <c r="I323" s="110"/>
      <c r="J323" s="95" t="str">
        <f t="shared" si="113"/>
        <v>PR V+CAT VESC</v>
      </c>
      <c r="K323" s="93">
        <f t="shared" si="116"/>
        <v>0</v>
      </c>
      <c r="L323" s="79">
        <v>12</v>
      </c>
      <c r="M323" s="69" t="str">
        <f t="shared" si="114"/>
        <v xml:space="preserve"> </v>
      </c>
      <c r="N323" s="95">
        <f t="shared" si="117"/>
        <v>0</v>
      </c>
      <c r="O323" s="93">
        <f>COUNTIF($C$314:$H$323,N300M299)+O307</f>
        <v>0</v>
      </c>
      <c r="P323" s="79">
        <v>20</v>
      </c>
      <c r="Q323" s="115"/>
    </row>
    <row r="324" spans="1:17" ht="69" customHeight="1">
      <c r="A324" s="38"/>
      <c r="B324" s="38"/>
      <c r="C324" s="699"/>
      <c r="D324" s="22"/>
      <c r="E324" s="135"/>
      <c r="F324" s="22"/>
      <c r="G324" s="135"/>
      <c r="H324" s="22"/>
      <c r="I324" s="110"/>
      <c r="J324" s="95" t="str">
        <f t="shared" si="113"/>
        <v>SCALE VALUTAZIONE</v>
      </c>
      <c r="K324" s="93">
        <f t="shared" si="116"/>
        <v>3</v>
      </c>
      <c r="L324" s="79">
        <v>6</v>
      </c>
      <c r="M324" s="69" t="str">
        <f t="shared" si="114"/>
        <v xml:space="preserve"> </v>
      </c>
      <c r="N324" s="95">
        <f t="shared" si="117"/>
        <v>0</v>
      </c>
      <c r="O324" s="93">
        <f>COUNTIF($C$314:$H$323,N300M299)+O308</f>
        <v>0</v>
      </c>
      <c r="P324" s="79">
        <v>21</v>
      </c>
      <c r="Q324" s="115"/>
    </row>
    <row r="325" spans="1:17" ht="69" customHeight="1">
      <c r="A325" s="38"/>
      <c r="B325" s="38"/>
      <c r="C325" s="129"/>
      <c r="D325" s="118"/>
      <c r="E325" s="98"/>
      <c r="F325" s="98"/>
      <c r="G325" s="98"/>
      <c r="H325" s="98"/>
      <c r="I325" s="110"/>
      <c r="J325" s="95" t="str">
        <f t="shared" si="113"/>
        <v>INGLESE</v>
      </c>
      <c r="K325" s="93">
        <f t="shared" si="116"/>
        <v>18</v>
      </c>
      <c r="L325" s="128">
        <v>40</v>
      </c>
      <c r="M325" s="69" t="str">
        <f t="shared" si="114"/>
        <v xml:space="preserve"> </v>
      </c>
      <c r="N325" s="95">
        <f t="shared" si="117"/>
        <v>0</v>
      </c>
      <c r="O325" s="93">
        <f>COUNTIF($C$314:$H$323,N300M299)+O309</f>
        <v>0</v>
      </c>
      <c r="P325" s="79">
        <v>22</v>
      </c>
      <c r="Q325" s="115"/>
    </row>
    <row r="326" spans="1:17" ht="69" customHeight="1">
      <c r="A326" s="38"/>
      <c r="B326" s="38"/>
      <c r="C326" s="129"/>
      <c r="D326" s="118"/>
      <c r="E326" s="118"/>
      <c r="F326" s="118"/>
      <c r="G326" s="118"/>
      <c r="H326" s="118"/>
      <c r="I326" s="110"/>
      <c r="J326" s="95">
        <f t="shared" si="113"/>
        <v>0</v>
      </c>
      <c r="K326" s="93">
        <f t="shared" si="116"/>
        <v>0</v>
      </c>
      <c r="L326" s="79">
        <v>44</v>
      </c>
      <c r="M326" s="97" t="str">
        <f>IF(O312=P312,"FINITO"," ")</f>
        <v xml:space="preserve"> </v>
      </c>
      <c r="N326" s="95">
        <f t="shared" si="117"/>
        <v>0</v>
      </c>
      <c r="O326" s="93">
        <f>COUNTIF($C$314:$H$323,N300M299)+O310</f>
        <v>0</v>
      </c>
      <c r="P326" s="79">
        <v>23</v>
      </c>
      <c r="Q326" s="115"/>
    </row>
    <row r="327" spans="1:17" ht="69" customHeight="1">
      <c r="A327" s="38"/>
      <c r="B327" s="38"/>
      <c r="C327" s="7" t="s">
        <v>1</v>
      </c>
      <c r="D327" s="7" t="s">
        <v>2</v>
      </c>
      <c r="E327" s="7" t="s">
        <v>3</v>
      </c>
      <c r="F327" s="7" t="s">
        <v>4</v>
      </c>
      <c r="G327" s="7" t="s">
        <v>5</v>
      </c>
      <c r="H327" s="7" t="s">
        <v>6</v>
      </c>
      <c r="I327" s="110"/>
      <c r="J327" s="95"/>
      <c r="K327" s="93"/>
      <c r="L327" s="96"/>
      <c r="M327" s="97"/>
      <c r="N327" s="114"/>
      <c r="O327" s="115"/>
      <c r="P327" s="115"/>
      <c r="Q327" s="115"/>
    </row>
    <row r="328" spans="1:17" ht="69" customHeight="1">
      <c r="A328" s="38"/>
      <c r="B328" s="38"/>
      <c r="C328" s="16">
        <v>44697</v>
      </c>
      <c r="D328" s="16">
        <v>44698</v>
      </c>
      <c r="E328" s="16">
        <v>44699</v>
      </c>
      <c r="F328" s="16">
        <v>44700</v>
      </c>
      <c r="G328" s="16">
        <v>44701</v>
      </c>
      <c r="H328" s="16">
        <v>44702</v>
      </c>
      <c r="I328" s="110"/>
      <c r="J328" s="95" t="str">
        <f aca="true" t="shared" si="118" ref="J328:J342">J312</f>
        <v>ORGANIZZAZIONE PROF.LE Dott. Passeri</v>
      </c>
      <c r="K328" s="93">
        <f>COUNTIF($C$330:$H$339,J328)+K312</f>
        <v>27</v>
      </c>
      <c r="L328" s="79">
        <v>30</v>
      </c>
      <c r="M328" s="69" t="str">
        <f aca="true" t="shared" si="119" ref="M328:M341">IF(K328=L328,"FINITO"," ")</f>
        <v xml:space="preserve"> </v>
      </c>
      <c r="N328" s="95" t="str">
        <f>N312</f>
        <v>LABORATORIO 1</v>
      </c>
      <c r="O328" s="93">
        <f>COUNTIF($C$314:$H$323,N328)+O312</f>
        <v>15</v>
      </c>
      <c r="P328" s="95" t="s">
        <v>129</v>
      </c>
      <c r="Q328" s="115"/>
    </row>
    <row r="329" spans="1:17" ht="69" customHeight="1">
      <c r="A329" s="65" t="s">
        <v>21</v>
      </c>
      <c r="B329" s="65"/>
      <c r="C329" s="22" t="s">
        <v>238</v>
      </c>
      <c r="D329" s="158" t="s">
        <v>119</v>
      </c>
      <c r="E329" s="22" t="s">
        <v>118</v>
      </c>
      <c r="F329" s="158" t="s">
        <v>119</v>
      </c>
      <c r="G329" s="22" t="s">
        <v>118</v>
      </c>
      <c r="H329" s="158" t="s">
        <v>118</v>
      </c>
      <c r="I329" s="110"/>
      <c r="J329" s="95" t="str">
        <f t="shared" si="118"/>
        <v>INFERMIERISTICA CLIN Dott. Pugliesi</v>
      </c>
      <c r="K329" s="93">
        <f aca="true" t="shared" si="120" ref="K329:K342">COUNTIF($C$330:$H$339,J329)+K313</f>
        <v>37</v>
      </c>
      <c r="L329" s="79">
        <v>40</v>
      </c>
      <c r="M329" s="69" t="str">
        <f t="shared" si="119"/>
        <v xml:space="preserve"> </v>
      </c>
      <c r="N329" s="95" t="str">
        <f aca="true" t="shared" si="121" ref="N329:N342">N313</f>
        <v>PRESIDI</v>
      </c>
      <c r="O329" s="93">
        <f>COUNTIF($C$314:$H$323,N329)+O313</f>
        <v>3</v>
      </c>
      <c r="P329" s="95" t="s">
        <v>130</v>
      </c>
      <c r="Q329" s="115"/>
    </row>
    <row r="330" spans="1:17" ht="69" customHeight="1">
      <c r="A330" s="28" t="s">
        <v>10</v>
      </c>
      <c r="B330" s="28"/>
      <c r="C330" s="119" t="s">
        <v>42</v>
      </c>
      <c r="D330" s="183" t="s">
        <v>47</v>
      </c>
      <c r="E330" s="117" t="s">
        <v>39</v>
      </c>
      <c r="F330" s="117" t="s">
        <v>41</v>
      </c>
      <c r="G330" s="659" t="s">
        <v>39</v>
      </c>
      <c r="H330" s="123" t="s">
        <v>45</v>
      </c>
      <c r="I330" s="660"/>
      <c r="J330" s="95" t="str">
        <f t="shared" si="118"/>
        <v>PAT CLIN IMMUNOL IMMUNOEM Dott.ssa Cara</v>
      </c>
      <c r="K330" s="93">
        <f t="shared" si="120"/>
        <v>27</v>
      </c>
      <c r="L330" s="79">
        <v>30</v>
      </c>
      <c r="M330" s="69" t="str">
        <f t="shared" si="119"/>
        <v xml:space="preserve"> </v>
      </c>
      <c r="N330" s="95">
        <f t="shared" si="121"/>
        <v>0</v>
      </c>
      <c r="O330" s="93">
        <f>COUNTIF($C$314:$H$323,N330)+O314</f>
        <v>0</v>
      </c>
      <c r="P330" s="95" t="s">
        <v>131</v>
      </c>
      <c r="Q330" s="115"/>
    </row>
    <row r="331" spans="1:17" ht="69" customHeight="1">
      <c r="A331" s="28" t="s">
        <v>12</v>
      </c>
      <c r="B331" s="28"/>
      <c r="C331" s="119" t="s">
        <v>42</v>
      </c>
      <c r="D331" s="183" t="s">
        <v>47</v>
      </c>
      <c r="E331" s="117" t="s">
        <v>39</v>
      </c>
      <c r="F331" s="117" t="s">
        <v>41</v>
      </c>
      <c r="G331" s="117" t="s">
        <v>39</v>
      </c>
      <c r="H331" s="123" t="s">
        <v>45</v>
      </c>
      <c r="I331" s="110"/>
      <c r="J331" s="95">
        <f t="shared" si="118"/>
        <v>0</v>
      </c>
      <c r="K331" s="93">
        <f t="shared" si="120"/>
        <v>0</v>
      </c>
      <c r="L331" s="79"/>
      <c r="M331" s="69" t="str">
        <f t="shared" si="119"/>
        <v>FINITO</v>
      </c>
      <c r="N331" s="95">
        <f t="shared" si="121"/>
        <v>0</v>
      </c>
      <c r="O331" s="93">
        <f>COUNTIF($C$314:$H$323,N331)+O315</f>
        <v>0</v>
      </c>
      <c r="P331" s="95" t="s">
        <v>103</v>
      </c>
      <c r="Q331" s="115"/>
    </row>
    <row r="332" spans="1:17" ht="69" customHeight="1">
      <c r="A332" s="28" t="s">
        <v>13</v>
      </c>
      <c r="B332" s="28"/>
      <c r="C332" s="119" t="s">
        <v>42</v>
      </c>
      <c r="D332" s="183" t="s">
        <v>47</v>
      </c>
      <c r="E332" s="117" t="s">
        <v>39</v>
      </c>
      <c r="F332" s="117" t="s">
        <v>41</v>
      </c>
      <c r="G332" s="117" t="s">
        <v>39</v>
      </c>
      <c r="H332" s="123" t="s">
        <v>45</v>
      </c>
      <c r="I332" s="114"/>
      <c r="J332" s="95" t="str">
        <f t="shared" si="118"/>
        <v>PATOL GEN FISIOPATOLOGIA Prof.ssa Palumbo</v>
      </c>
      <c r="K332" s="93">
        <f t="shared" si="120"/>
        <v>36</v>
      </c>
      <c r="L332" s="79">
        <v>45</v>
      </c>
      <c r="M332" s="69" t="str">
        <f t="shared" si="119"/>
        <v xml:space="preserve"> </v>
      </c>
      <c r="N332" s="95">
        <f t="shared" si="121"/>
        <v>0</v>
      </c>
      <c r="O332" s="93">
        <f>COUNTIF($C$314:$H$323,N332)+O316</f>
        <v>0</v>
      </c>
      <c r="P332" s="95" t="s">
        <v>132</v>
      </c>
      <c r="Q332" s="115"/>
    </row>
    <row r="333" spans="1:17" ht="69" customHeight="1">
      <c r="A333" s="28" t="s">
        <v>14</v>
      </c>
      <c r="B333" s="28"/>
      <c r="C333" s="119" t="s">
        <v>42</v>
      </c>
      <c r="D333" s="116" t="s">
        <v>38</v>
      </c>
      <c r="E333" s="116" t="s">
        <v>40</v>
      </c>
      <c r="F333" s="116" t="s">
        <v>38</v>
      </c>
      <c r="G333" s="117" t="s">
        <v>41</v>
      </c>
      <c r="H333" s="123" t="s">
        <v>45</v>
      </c>
      <c r="I333" s="114"/>
      <c r="J333" s="95" t="str">
        <f t="shared" si="118"/>
        <v xml:space="preserve">MICROBIOLOGIA Dott. Bruno </v>
      </c>
      <c r="K333" s="93">
        <f t="shared" si="120"/>
        <v>18</v>
      </c>
      <c r="L333" s="79">
        <v>20</v>
      </c>
      <c r="M333" s="69" t="str">
        <f t="shared" si="119"/>
        <v xml:space="preserve"> </v>
      </c>
      <c r="N333" s="95">
        <f t="shared" si="121"/>
        <v>0</v>
      </c>
      <c r="O333" s="93">
        <f aca="true" t="shared" si="122" ref="O333:O342">COUNTIF($C$330:$H$339,N300M299)+O317</f>
        <v>0</v>
      </c>
      <c r="P333" s="79">
        <v>14</v>
      </c>
      <c r="Q333" s="115"/>
    </row>
    <row r="334" spans="1:17" ht="69" customHeight="1">
      <c r="A334" s="28" t="s">
        <v>16</v>
      </c>
      <c r="B334" s="28"/>
      <c r="C334" s="534" t="s">
        <v>148</v>
      </c>
      <c r="D334" s="116" t="s">
        <v>38</v>
      </c>
      <c r="E334" s="116" t="s">
        <v>40</v>
      </c>
      <c r="F334" s="116" t="s">
        <v>38</v>
      </c>
      <c r="G334" s="117" t="s">
        <v>41</v>
      </c>
      <c r="H334" s="123" t="s">
        <v>45</v>
      </c>
      <c r="I334" s="114"/>
      <c r="J334" s="95" t="str">
        <f t="shared" si="118"/>
        <v>FISIOLOGIA Dott.ssa Frongillo</v>
      </c>
      <c r="K334" s="93">
        <f t="shared" si="120"/>
        <v>40</v>
      </c>
      <c r="L334" s="79">
        <v>40</v>
      </c>
      <c r="M334" s="69" t="str">
        <f t="shared" si="119"/>
        <v>FINITO</v>
      </c>
      <c r="N334" s="95">
        <f t="shared" si="121"/>
        <v>0</v>
      </c>
      <c r="O334" s="93">
        <f t="shared" si="122"/>
        <v>0</v>
      </c>
      <c r="P334" s="79">
        <v>15</v>
      </c>
      <c r="Q334" s="115"/>
    </row>
    <row r="335" spans="1:17" ht="69" customHeight="1">
      <c r="A335" s="28" t="s">
        <v>17</v>
      </c>
      <c r="B335" s="28"/>
      <c r="C335" s="534" t="s">
        <v>148</v>
      </c>
      <c r="D335" s="116" t="s">
        <v>38</v>
      </c>
      <c r="E335" s="116" t="s">
        <v>40</v>
      </c>
      <c r="F335" s="116" t="s">
        <v>38</v>
      </c>
      <c r="G335" s="117" t="s">
        <v>41</v>
      </c>
      <c r="H335" s="123" t="s">
        <v>45</v>
      </c>
      <c r="I335" s="114"/>
      <c r="J335" s="95" t="str">
        <f t="shared" si="118"/>
        <v>ANATOMIA UMANA Dott Valeriani</v>
      </c>
      <c r="K335" s="93">
        <f>COUNTIF($C$330:$H$339,J335)+K319</f>
        <v>15</v>
      </c>
      <c r="L335" s="79">
        <v>15</v>
      </c>
      <c r="M335" s="69" t="str">
        <f t="shared" si="119"/>
        <v>FINITO</v>
      </c>
      <c r="N335" s="95">
        <f t="shared" si="121"/>
        <v>0</v>
      </c>
      <c r="O335" s="93">
        <f t="shared" si="122"/>
        <v>0</v>
      </c>
      <c r="P335" s="79">
        <v>16</v>
      </c>
      <c r="Q335" s="115"/>
    </row>
    <row r="336" spans="1:17" ht="69" customHeight="1">
      <c r="A336" s="38"/>
      <c r="B336" s="38"/>
      <c r="C336" s="22"/>
      <c r="D336" s="22"/>
      <c r="E336" s="22"/>
      <c r="F336" s="22"/>
      <c r="G336" s="22"/>
      <c r="H336" s="22"/>
      <c r="I336" s="114"/>
      <c r="J336" s="95" t="str">
        <f t="shared" si="118"/>
        <v>ANATOMIA UMANA Dott Mastracchio</v>
      </c>
      <c r="K336" s="93">
        <f t="shared" si="120"/>
        <v>48</v>
      </c>
      <c r="L336" s="79">
        <v>55</v>
      </c>
      <c r="M336" s="69" t="str">
        <f t="shared" si="119"/>
        <v xml:space="preserve"> </v>
      </c>
      <c r="N336" s="95">
        <f t="shared" si="121"/>
        <v>0</v>
      </c>
      <c r="O336" s="93">
        <f t="shared" si="122"/>
        <v>0</v>
      </c>
      <c r="P336" s="79">
        <v>17</v>
      </c>
      <c r="Q336" s="115"/>
    </row>
    <row r="337" spans="1:17" ht="69" customHeight="1">
      <c r="A337" s="28" t="s">
        <v>18</v>
      </c>
      <c r="B337" s="28"/>
      <c r="C337" s="22"/>
      <c r="D337" s="194" t="s">
        <v>104</v>
      </c>
      <c r="E337" s="22"/>
      <c r="F337" s="116" t="s">
        <v>40</v>
      </c>
      <c r="G337" s="22"/>
      <c r="H337" s="22"/>
      <c r="I337" s="114"/>
      <c r="J337" s="95" t="str">
        <f t="shared" si="118"/>
        <v>FARMACI E VACCINI D.ssa Mallia</v>
      </c>
      <c r="K337" s="93">
        <f t="shared" si="120"/>
        <v>12</v>
      </c>
      <c r="L337" s="79">
        <v>12</v>
      </c>
      <c r="M337" s="69" t="str">
        <f t="shared" si="119"/>
        <v>FINITO</v>
      </c>
      <c r="N337" s="95">
        <f t="shared" si="121"/>
        <v>0</v>
      </c>
      <c r="O337" s="93">
        <f t="shared" si="122"/>
        <v>0</v>
      </c>
      <c r="P337" s="79">
        <v>18</v>
      </c>
      <c r="Q337" s="115"/>
    </row>
    <row r="338" spans="1:17" ht="69" customHeight="1">
      <c r="A338" s="28" t="s">
        <v>19</v>
      </c>
      <c r="B338" s="28"/>
      <c r="C338" s="22"/>
      <c r="D338" s="194" t="s">
        <v>104</v>
      </c>
      <c r="E338" s="22"/>
      <c r="F338" s="116" t="s">
        <v>40</v>
      </c>
      <c r="G338" s="22"/>
      <c r="H338" s="22"/>
      <c r="I338" s="114"/>
      <c r="J338" s="95" t="str">
        <f t="shared" si="118"/>
        <v>BILANCIO IDRICO</v>
      </c>
      <c r="K338" s="93">
        <f t="shared" si="120"/>
        <v>3</v>
      </c>
      <c r="L338" s="79">
        <v>6</v>
      </c>
      <c r="M338" s="69" t="str">
        <f t="shared" si="119"/>
        <v xml:space="preserve"> </v>
      </c>
      <c r="N338" s="95">
        <f t="shared" si="121"/>
        <v>0</v>
      </c>
      <c r="O338" s="93">
        <f t="shared" si="122"/>
        <v>0</v>
      </c>
      <c r="P338" s="79">
        <v>19</v>
      </c>
      <c r="Q338" s="115"/>
    </row>
    <row r="339" spans="1:17" ht="69" customHeight="1">
      <c r="A339" s="28" t="s">
        <v>20</v>
      </c>
      <c r="B339" s="28"/>
      <c r="C339" s="22"/>
      <c r="D339" s="194" t="s">
        <v>104</v>
      </c>
      <c r="E339" s="22"/>
      <c r="F339" s="116" t="s">
        <v>40</v>
      </c>
      <c r="G339" s="22"/>
      <c r="H339" s="22"/>
      <c r="I339" s="114"/>
      <c r="J339" s="95" t="str">
        <f t="shared" si="118"/>
        <v>PR V+CAT VESC</v>
      </c>
      <c r="K339" s="93">
        <f>COUNTIF($C$330:$H$339,J339)+K323</f>
        <v>6</v>
      </c>
      <c r="L339" s="79">
        <v>12</v>
      </c>
      <c r="M339" s="69" t="str">
        <f t="shared" si="119"/>
        <v xml:space="preserve"> </v>
      </c>
      <c r="N339" s="95">
        <f t="shared" si="121"/>
        <v>0</v>
      </c>
      <c r="O339" s="93">
        <f t="shared" si="122"/>
        <v>0</v>
      </c>
      <c r="P339" s="79">
        <v>20</v>
      </c>
      <c r="Q339" s="115"/>
    </row>
    <row r="340" spans="1:17" ht="69" customHeight="1">
      <c r="A340" s="22"/>
      <c r="B340" s="22"/>
      <c r="C340" s="22"/>
      <c r="D340" s="22"/>
      <c r="E340" s="22"/>
      <c r="F340" s="78"/>
      <c r="G340" s="98"/>
      <c r="H340" s="78"/>
      <c r="I340" s="114"/>
      <c r="J340" s="95" t="str">
        <f t="shared" si="118"/>
        <v>SCALE VALUTAZIONE</v>
      </c>
      <c r="K340" s="93">
        <f t="shared" si="120"/>
        <v>3</v>
      </c>
      <c r="L340" s="79">
        <v>6</v>
      </c>
      <c r="M340" s="69" t="str">
        <f t="shared" si="119"/>
        <v xml:space="preserve"> </v>
      </c>
      <c r="N340" s="95">
        <f t="shared" si="121"/>
        <v>0</v>
      </c>
      <c r="O340" s="93">
        <f t="shared" si="122"/>
        <v>0</v>
      </c>
      <c r="P340" s="79">
        <v>21</v>
      </c>
      <c r="Q340" s="115"/>
    </row>
    <row r="341" spans="1:17" ht="69" customHeight="1">
      <c r="A341" s="129"/>
      <c r="B341" s="129"/>
      <c r="C341" s="129"/>
      <c r="D341" s="118"/>
      <c r="E341" s="98"/>
      <c r="F341" s="98"/>
      <c r="G341" s="98"/>
      <c r="H341" s="78"/>
      <c r="I341" s="114"/>
      <c r="J341" s="95" t="str">
        <f t="shared" si="118"/>
        <v>INGLESE</v>
      </c>
      <c r="K341" s="93">
        <f t="shared" si="120"/>
        <v>21</v>
      </c>
      <c r="L341" s="128">
        <v>40</v>
      </c>
      <c r="M341" s="69" t="str">
        <f t="shared" si="119"/>
        <v xml:space="preserve"> </v>
      </c>
      <c r="N341" s="95">
        <f t="shared" si="121"/>
        <v>0</v>
      </c>
      <c r="O341" s="93">
        <f t="shared" si="122"/>
        <v>0</v>
      </c>
      <c r="P341" s="79">
        <v>22</v>
      </c>
      <c r="Q341" s="115"/>
    </row>
    <row r="342" spans="1:17" ht="69" customHeight="1">
      <c r="A342" s="129"/>
      <c r="B342" s="129"/>
      <c r="C342" s="129"/>
      <c r="D342" s="118"/>
      <c r="E342" s="118"/>
      <c r="F342" s="118"/>
      <c r="G342" s="118"/>
      <c r="H342" s="78"/>
      <c r="I342" s="110"/>
      <c r="J342" s="95">
        <f t="shared" si="118"/>
        <v>0</v>
      </c>
      <c r="K342" s="93">
        <f t="shared" si="120"/>
        <v>0</v>
      </c>
      <c r="L342" s="79">
        <v>44</v>
      </c>
      <c r="M342" s="97" t="str">
        <f>IF(O328=P328,"FINITO"," ")</f>
        <v xml:space="preserve"> </v>
      </c>
      <c r="N342" s="95">
        <f t="shared" si="121"/>
        <v>0</v>
      </c>
      <c r="O342" s="93">
        <f t="shared" si="122"/>
        <v>0</v>
      </c>
      <c r="P342" s="79">
        <v>23</v>
      </c>
      <c r="Q342" s="115"/>
    </row>
    <row r="343" spans="1:17" ht="69" customHeight="1">
      <c r="A343" s="129"/>
      <c r="B343" s="129"/>
      <c r="C343" s="7" t="s">
        <v>1</v>
      </c>
      <c r="D343" s="7" t="s">
        <v>2</v>
      </c>
      <c r="E343" s="7" t="s">
        <v>3</v>
      </c>
      <c r="F343" s="7" t="s">
        <v>4</v>
      </c>
      <c r="G343" s="7" t="s">
        <v>5</v>
      </c>
      <c r="H343" s="7" t="s">
        <v>6</v>
      </c>
      <c r="I343" s="110"/>
      <c r="J343" s="95"/>
      <c r="K343" s="93"/>
      <c r="L343" s="96"/>
      <c r="M343" s="97"/>
      <c r="N343" s="114"/>
      <c r="O343" s="115"/>
      <c r="P343" s="115"/>
      <c r="Q343" s="115"/>
    </row>
    <row r="344" spans="1:17" ht="69" customHeight="1">
      <c r="A344" s="38"/>
      <c r="B344" s="38"/>
      <c r="C344" s="16">
        <v>44704</v>
      </c>
      <c r="D344" s="16">
        <v>44705</v>
      </c>
      <c r="E344" s="16">
        <v>44706</v>
      </c>
      <c r="F344" s="16">
        <v>44707</v>
      </c>
      <c r="G344" s="16">
        <v>44708</v>
      </c>
      <c r="H344" s="16">
        <v>44709</v>
      </c>
      <c r="I344" s="110"/>
      <c r="J344" s="95" t="str">
        <f aca="true" t="shared" si="123" ref="J344:J358">J328</f>
        <v>ORGANIZZAZIONE PROF.LE Dott. Passeri</v>
      </c>
      <c r="K344" s="93">
        <f>COUNTIF($C$346:$H$355,J344)+K328</f>
        <v>30</v>
      </c>
      <c r="L344" s="79">
        <v>30</v>
      </c>
      <c r="M344" s="69" t="str">
        <f aca="true" t="shared" si="124" ref="M344:M357">IF(K344=L344,"FINITO"," ")</f>
        <v>FINITO</v>
      </c>
      <c r="N344" s="95" t="str">
        <f>N328</f>
        <v>LABORATORIO 1</v>
      </c>
      <c r="O344" s="93">
        <f>COUNTIF($C$314:$H$323,N344)+O328</f>
        <v>20</v>
      </c>
      <c r="P344" s="95" t="s">
        <v>129</v>
      </c>
      <c r="Q344" s="115"/>
    </row>
    <row r="345" spans="1:17" ht="69" customHeight="1">
      <c r="A345" s="65" t="s">
        <v>21</v>
      </c>
      <c r="B345" s="65"/>
      <c r="C345" s="22" t="s">
        <v>238</v>
      </c>
      <c r="D345" s="22" t="s">
        <v>225</v>
      </c>
      <c r="E345" s="22" t="s">
        <v>118</v>
      </c>
      <c r="F345" s="158" t="s">
        <v>119</v>
      </c>
      <c r="G345" s="22" t="s">
        <v>118</v>
      </c>
      <c r="H345" s="22" t="s">
        <v>118</v>
      </c>
      <c r="I345" s="110"/>
      <c r="J345" s="95" t="str">
        <f t="shared" si="123"/>
        <v>INFERMIERISTICA CLIN Dott. Pugliesi</v>
      </c>
      <c r="K345" s="93">
        <f aca="true" t="shared" si="125" ref="K345:K358">COUNTIF($C$346:$H$355,J345)+K329</f>
        <v>40</v>
      </c>
      <c r="L345" s="79">
        <v>40</v>
      </c>
      <c r="M345" s="69" t="str">
        <f t="shared" si="124"/>
        <v>FINITO</v>
      </c>
      <c r="N345" s="95" t="str">
        <f aca="true" t="shared" si="126" ref="N345:N358">N329</f>
        <v>PRESIDI</v>
      </c>
      <c r="O345" s="93">
        <f>COUNTIF($C$314:$H$323,N345)+O329</f>
        <v>3</v>
      </c>
      <c r="P345" s="95" t="s">
        <v>130</v>
      </c>
      <c r="Q345" s="115"/>
    </row>
    <row r="346" spans="1:17" ht="69" customHeight="1">
      <c r="A346" s="28" t="s">
        <v>10</v>
      </c>
      <c r="B346" s="28"/>
      <c r="C346" s="119" t="s">
        <v>42</v>
      </c>
      <c r="D346" s="117" t="s">
        <v>39</v>
      </c>
      <c r="E346" s="117" t="s">
        <v>39</v>
      </c>
      <c r="F346" s="194" t="s">
        <v>104</v>
      </c>
      <c r="G346" s="117" t="s">
        <v>39</v>
      </c>
      <c r="H346" s="123" t="s">
        <v>45</v>
      </c>
      <c r="I346" s="110"/>
      <c r="J346" s="95" t="str">
        <f t="shared" si="123"/>
        <v>PAT CLIN IMMUNOL IMMUNOEM Dott.ssa Cara</v>
      </c>
      <c r="K346" s="93">
        <f t="shared" si="125"/>
        <v>30</v>
      </c>
      <c r="L346" s="79">
        <v>30</v>
      </c>
      <c r="M346" s="69" t="str">
        <f t="shared" si="124"/>
        <v>FINITO</v>
      </c>
      <c r="N346" s="95">
        <f t="shared" si="126"/>
        <v>0</v>
      </c>
      <c r="O346" s="93">
        <f>COUNTIF($C$314:$H$323,N346)+O330</f>
        <v>0</v>
      </c>
      <c r="P346" s="95" t="s">
        <v>131</v>
      </c>
      <c r="Q346" s="115"/>
    </row>
    <row r="347" spans="1:17" ht="69" customHeight="1">
      <c r="A347" s="28" t="s">
        <v>12</v>
      </c>
      <c r="B347" s="28"/>
      <c r="C347" s="119" t="s">
        <v>42</v>
      </c>
      <c r="D347" s="117" t="s">
        <v>39</v>
      </c>
      <c r="E347" s="117" t="s">
        <v>39</v>
      </c>
      <c r="F347" s="194" t="s">
        <v>104</v>
      </c>
      <c r="G347" s="117" t="s">
        <v>39</v>
      </c>
      <c r="H347" s="123" t="s">
        <v>45</v>
      </c>
      <c r="I347" s="110"/>
      <c r="J347" s="95">
        <f t="shared" si="123"/>
        <v>0</v>
      </c>
      <c r="K347" s="93">
        <f t="shared" si="125"/>
        <v>0</v>
      </c>
      <c r="L347" s="79"/>
      <c r="M347" s="69" t="str">
        <f t="shared" si="124"/>
        <v>FINITO</v>
      </c>
      <c r="N347" s="95">
        <f t="shared" si="126"/>
        <v>0</v>
      </c>
      <c r="O347" s="93">
        <f>COUNTIF($C$314:$H$323,N347)+O331</f>
        <v>0</v>
      </c>
      <c r="P347" s="95" t="s">
        <v>103</v>
      </c>
      <c r="Q347" s="115"/>
    </row>
    <row r="348" spans="1:17" ht="69" customHeight="1">
      <c r="A348" s="28" t="s">
        <v>13</v>
      </c>
      <c r="B348" s="28"/>
      <c r="C348" s="119" t="s">
        <v>42</v>
      </c>
      <c r="D348" s="117" t="s">
        <v>39</v>
      </c>
      <c r="E348" s="117" t="s">
        <v>39</v>
      </c>
      <c r="F348" s="194" t="s">
        <v>104</v>
      </c>
      <c r="G348" s="117" t="s">
        <v>39</v>
      </c>
      <c r="H348" s="123" t="s">
        <v>45</v>
      </c>
      <c r="I348" s="110"/>
      <c r="J348" s="95" t="str">
        <f t="shared" si="123"/>
        <v>PATOL GEN FISIOPATOLOGIA Prof.ssa Palumbo</v>
      </c>
      <c r="K348" s="93">
        <f t="shared" si="125"/>
        <v>45</v>
      </c>
      <c r="L348" s="79">
        <v>45</v>
      </c>
      <c r="M348" s="69" t="str">
        <f t="shared" si="124"/>
        <v>FINITO</v>
      </c>
      <c r="N348" s="95">
        <f t="shared" si="126"/>
        <v>0</v>
      </c>
      <c r="O348" s="93">
        <f>COUNTIF($C$314:$H$323,N348)+O332</f>
        <v>0</v>
      </c>
      <c r="P348" s="95" t="s">
        <v>132</v>
      </c>
      <c r="Q348" s="115"/>
    </row>
    <row r="349" spans="1:17" ht="69" customHeight="1">
      <c r="A349" s="28" t="s">
        <v>14</v>
      </c>
      <c r="B349" s="28"/>
      <c r="C349" s="119" t="s">
        <v>42</v>
      </c>
      <c r="D349" s="116" t="s">
        <v>38</v>
      </c>
      <c r="E349" s="116" t="s">
        <v>40</v>
      </c>
      <c r="F349" s="194" t="s">
        <v>104</v>
      </c>
      <c r="G349" s="117" t="s">
        <v>41</v>
      </c>
      <c r="H349" s="123" t="s">
        <v>45</v>
      </c>
      <c r="I349" s="110"/>
      <c r="J349" s="95" t="str">
        <f t="shared" si="123"/>
        <v xml:space="preserve">MICROBIOLOGIA Dott. Bruno </v>
      </c>
      <c r="K349" s="93">
        <f t="shared" si="125"/>
        <v>20</v>
      </c>
      <c r="L349" s="79">
        <v>20</v>
      </c>
      <c r="M349" s="69" t="str">
        <f t="shared" si="124"/>
        <v>FINITO</v>
      </c>
      <c r="N349" s="95">
        <f t="shared" si="126"/>
        <v>0</v>
      </c>
      <c r="O349" s="93">
        <f aca="true" t="shared" si="127" ref="O349:O358">COUNTIF($C$346:$H$355,N300M299)+O333</f>
        <v>0</v>
      </c>
      <c r="P349" s="79">
        <v>14</v>
      </c>
      <c r="Q349" s="115"/>
    </row>
    <row r="350" spans="1:17" ht="69" customHeight="1">
      <c r="A350" s="28" t="s">
        <v>16</v>
      </c>
      <c r="B350" s="28"/>
      <c r="C350" s="117" t="s">
        <v>89</v>
      </c>
      <c r="D350" s="116" t="s">
        <v>38</v>
      </c>
      <c r="E350" s="116" t="s">
        <v>40</v>
      </c>
      <c r="F350" s="194" t="s">
        <v>104</v>
      </c>
      <c r="G350" s="117" t="s">
        <v>41</v>
      </c>
      <c r="H350" s="123" t="s">
        <v>45</v>
      </c>
      <c r="I350" s="110"/>
      <c r="J350" s="95" t="str">
        <f t="shared" si="123"/>
        <v>FISIOLOGIA Dott.ssa Frongillo</v>
      </c>
      <c r="K350" s="93">
        <f t="shared" si="125"/>
        <v>40</v>
      </c>
      <c r="L350" s="79">
        <v>40</v>
      </c>
      <c r="M350" s="69" t="str">
        <f t="shared" si="124"/>
        <v>FINITO</v>
      </c>
      <c r="N350" s="95">
        <f t="shared" si="126"/>
        <v>0</v>
      </c>
      <c r="O350" s="93">
        <f t="shared" si="127"/>
        <v>0</v>
      </c>
      <c r="P350" s="79">
        <v>15</v>
      </c>
      <c r="Q350" s="115"/>
    </row>
    <row r="351" spans="1:17" ht="69" customHeight="1">
      <c r="A351" s="28" t="s">
        <v>17</v>
      </c>
      <c r="B351" s="28"/>
      <c r="C351" s="117" t="s">
        <v>89</v>
      </c>
      <c r="D351" s="116" t="s">
        <v>38</v>
      </c>
      <c r="E351" s="116" t="s">
        <v>40</v>
      </c>
      <c r="F351" s="22"/>
      <c r="G351" s="117" t="s">
        <v>41</v>
      </c>
      <c r="H351" s="123" t="s">
        <v>45</v>
      </c>
      <c r="I351" s="110"/>
      <c r="J351" s="95" t="str">
        <f t="shared" si="123"/>
        <v>ANATOMIA UMANA Dott Valeriani</v>
      </c>
      <c r="K351" s="93">
        <f t="shared" si="125"/>
        <v>15</v>
      </c>
      <c r="L351" s="79">
        <v>15</v>
      </c>
      <c r="M351" s="69" t="str">
        <f t="shared" si="124"/>
        <v>FINITO</v>
      </c>
      <c r="N351" s="95">
        <f t="shared" si="126"/>
        <v>0</v>
      </c>
      <c r="O351" s="93">
        <f t="shared" si="127"/>
        <v>0</v>
      </c>
      <c r="P351" s="79">
        <v>16</v>
      </c>
      <c r="Q351" s="115"/>
    </row>
    <row r="352" spans="1:17" ht="69" customHeight="1">
      <c r="A352" s="38"/>
      <c r="B352" s="38"/>
      <c r="C352" s="22"/>
      <c r="D352" s="22"/>
      <c r="E352" s="22"/>
      <c r="F352" s="22"/>
      <c r="G352" s="22"/>
      <c r="H352" s="22"/>
      <c r="I352" s="110"/>
      <c r="J352" s="95" t="str">
        <f t="shared" si="123"/>
        <v>ANATOMIA UMANA Dott Mastracchio</v>
      </c>
      <c r="K352" s="93">
        <f t="shared" si="125"/>
        <v>52</v>
      </c>
      <c r="L352" s="79">
        <v>55</v>
      </c>
      <c r="M352" s="69" t="str">
        <f t="shared" si="124"/>
        <v xml:space="preserve"> </v>
      </c>
      <c r="N352" s="95">
        <f t="shared" si="126"/>
        <v>0</v>
      </c>
      <c r="O352" s="93">
        <f t="shared" si="127"/>
        <v>0</v>
      </c>
      <c r="P352" s="79">
        <v>17</v>
      </c>
      <c r="Q352" s="115"/>
    </row>
    <row r="353" spans="1:17" ht="69" customHeight="1">
      <c r="A353" s="28" t="s">
        <v>18</v>
      </c>
      <c r="B353" s="28"/>
      <c r="C353" s="22"/>
      <c r="D353" s="194" t="s">
        <v>104</v>
      </c>
      <c r="E353" s="22"/>
      <c r="F353" s="194" t="s">
        <v>104</v>
      </c>
      <c r="G353" s="22"/>
      <c r="H353" s="22"/>
      <c r="I353" s="114"/>
      <c r="J353" s="95" t="str">
        <f t="shared" si="123"/>
        <v>FARMACI E VACCINI D.ssa Mallia</v>
      </c>
      <c r="K353" s="93">
        <f t="shared" si="125"/>
        <v>12</v>
      </c>
      <c r="L353" s="79">
        <v>12</v>
      </c>
      <c r="M353" s="69" t="str">
        <f t="shared" si="124"/>
        <v>FINITO</v>
      </c>
      <c r="N353" s="95">
        <f t="shared" si="126"/>
        <v>0</v>
      </c>
      <c r="O353" s="93">
        <f t="shared" si="127"/>
        <v>0</v>
      </c>
      <c r="P353" s="79">
        <v>18</v>
      </c>
      <c r="Q353" s="115"/>
    </row>
    <row r="354" spans="1:17" ht="69" customHeight="1">
      <c r="A354" s="28" t="s">
        <v>19</v>
      </c>
      <c r="B354" s="28"/>
      <c r="C354" s="22"/>
      <c r="D354" s="194" t="s">
        <v>104</v>
      </c>
      <c r="E354" s="22"/>
      <c r="F354" s="194" t="s">
        <v>104</v>
      </c>
      <c r="G354" s="22"/>
      <c r="H354" s="22"/>
      <c r="I354" s="114"/>
      <c r="J354" s="95" t="str">
        <f t="shared" si="123"/>
        <v>BILANCIO IDRICO</v>
      </c>
      <c r="K354" s="93">
        <f t="shared" si="125"/>
        <v>3</v>
      </c>
      <c r="L354" s="79">
        <v>6</v>
      </c>
      <c r="M354" s="69" t="str">
        <f t="shared" si="124"/>
        <v xml:space="preserve"> </v>
      </c>
      <c r="N354" s="95">
        <f t="shared" si="126"/>
        <v>0</v>
      </c>
      <c r="O354" s="93">
        <f t="shared" si="127"/>
        <v>0</v>
      </c>
      <c r="P354" s="79">
        <v>19</v>
      </c>
      <c r="Q354" s="115"/>
    </row>
    <row r="355" spans="1:17" ht="69" customHeight="1">
      <c r="A355" s="28" t="s">
        <v>20</v>
      </c>
      <c r="B355" s="28"/>
      <c r="C355" s="22"/>
      <c r="D355" s="194" t="s">
        <v>104</v>
      </c>
      <c r="E355" s="22"/>
      <c r="F355" s="22"/>
      <c r="G355" s="22"/>
      <c r="H355" s="22"/>
      <c r="I355" s="114"/>
      <c r="J355" s="95" t="str">
        <f t="shared" si="123"/>
        <v>PR V+CAT VESC</v>
      </c>
      <c r="K355" s="93">
        <f t="shared" si="125"/>
        <v>12</v>
      </c>
      <c r="L355" s="79">
        <v>12</v>
      </c>
      <c r="M355" s="69" t="str">
        <f t="shared" si="124"/>
        <v>FINITO</v>
      </c>
      <c r="N355" s="95">
        <f t="shared" si="126"/>
        <v>0</v>
      </c>
      <c r="O355" s="93">
        <f t="shared" si="127"/>
        <v>0</v>
      </c>
      <c r="P355" s="79">
        <v>20</v>
      </c>
      <c r="Q355" s="115"/>
    </row>
    <row r="356" spans="1:17" ht="69" customHeight="1">
      <c r="A356" s="136"/>
      <c r="B356" s="581"/>
      <c r="C356" s="22"/>
      <c r="D356" s="22"/>
      <c r="E356" s="98"/>
      <c r="F356" s="78"/>
      <c r="G356" s="78"/>
      <c r="H356" s="78"/>
      <c r="I356" s="114"/>
      <c r="J356" s="95" t="str">
        <f t="shared" si="123"/>
        <v>SCALE VALUTAZIONE</v>
      </c>
      <c r="K356" s="93">
        <f t="shared" si="125"/>
        <v>3</v>
      </c>
      <c r="L356" s="79">
        <v>6</v>
      </c>
      <c r="M356" s="69" t="str">
        <f t="shared" si="124"/>
        <v xml:space="preserve"> </v>
      </c>
      <c r="N356" s="95">
        <f t="shared" si="126"/>
        <v>0</v>
      </c>
      <c r="O356" s="93">
        <f t="shared" si="127"/>
        <v>0</v>
      </c>
      <c r="P356" s="79">
        <v>21</v>
      </c>
      <c r="Q356" s="115"/>
    </row>
    <row r="357" spans="1:17" ht="69" customHeight="1">
      <c r="A357" s="136"/>
      <c r="B357" s="581"/>
      <c r="C357" s="129"/>
      <c r="D357" s="118"/>
      <c r="E357" s="98"/>
      <c r="F357" s="98"/>
      <c r="G357" s="98"/>
      <c r="H357" s="98"/>
      <c r="I357" s="114"/>
      <c r="J357" s="95" t="str">
        <f t="shared" si="123"/>
        <v>INGLESE</v>
      </c>
      <c r="K357" s="93">
        <f t="shared" si="125"/>
        <v>31</v>
      </c>
      <c r="L357" s="128">
        <v>40</v>
      </c>
      <c r="M357" s="69" t="str">
        <f t="shared" si="124"/>
        <v xml:space="preserve"> </v>
      </c>
      <c r="N357" s="95">
        <f t="shared" si="126"/>
        <v>0</v>
      </c>
      <c r="O357" s="93">
        <f t="shared" si="127"/>
        <v>0</v>
      </c>
      <c r="P357" s="79">
        <v>22</v>
      </c>
      <c r="Q357" s="115"/>
    </row>
    <row r="358" spans="1:17" ht="69" customHeight="1">
      <c r="A358" s="136"/>
      <c r="B358" s="581"/>
      <c r="C358" s="129"/>
      <c r="D358" s="118"/>
      <c r="E358" s="118"/>
      <c r="F358" s="118"/>
      <c r="G358" s="118"/>
      <c r="H358" s="118"/>
      <c r="I358" s="114"/>
      <c r="J358" s="95">
        <f t="shared" si="123"/>
        <v>0</v>
      </c>
      <c r="K358" s="93">
        <f t="shared" si="125"/>
        <v>0</v>
      </c>
      <c r="L358" s="79">
        <v>44</v>
      </c>
      <c r="M358" s="97" t="str">
        <f>IF(O344=P344,"FINITO"," ")</f>
        <v xml:space="preserve"> </v>
      </c>
      <c r="N358" s="95">
        <f t="shared" si="126"/>
        <v>0</v>
      </c>
      <c r="O358" s="93">
        <f t="shared" si="127"/>
        <v>0</v>
      </c>
      <c r="P358" s="79">
        <v>23</v>
      </c>
      <c r="Q358" s="115"/>
    </row>
    <row r="359" spans="1:17" ht="69" customHeight="1">
      <c r="A359" s="136"/>
      <c r="B359" s="581"/>
      <c r="C359" s="7" t="s">
        <v>1</v>
      </c>
      <c r="D359" s="7" t="s">
        <v>2</v>
      </c>
      <c r="E359" s="7" t="s">
        <v>3</v>
      </c>
      <c r="F359" s="7" t="s">
        <v>4</v>
      </c>
      <c r="G359" s="7" t="s">
        <v>5</v>
      </c>
      <c r="H359" s="7" t="s">
        <v>6</v>
      </c>
      <c r="I359" s="114"/>
      <c r="J359" s="95"/>
      <c r="K359" s="93"/>
      <c r="L359" s="96"/>
      <c r="M359" s="97"/>
      <c r="N359" s="114"/>
      <c r="O359" s="115"/>
      <c r="P359" s="115"/>
      <c r="Q359" s="115"/>
    </row>
    <row r="360" spans="1:17" ht="69" customHeight="1">
      <c r="A360" s="136"/>
      <c r="B360" s="581"/>
      <c r="C360" s="16">
        <v>44711</v>
      </c>
      <c r="D360" s="16">
        <v>44712</v>
      </c>
      <c r="E360" s="16">
        <v>44713</v>
      </c>
      <c r="F360" s="16">
        <v>44714</v>
      </c>
      <c r="G360" s="16">
        <v>44715</v>
      </c>
      <c r="H360" s="16">
        <v>44716</v>
      </c>
      <c r="I360" s="114"/>
      <c r="J360" s="95" t="str">
        <f aca="true" t="shared" si="128" ref="J360:J373">J344</f>
        <v>ORGANIZZAZIONE PROF.LE Dott. Passeri</v>
      </c>
      <c r="K360" s="93">
        <f>COUNTIF($C$362:$H$371,J360)+K344</f>
        <v>30</v>
      </c>
      <c r="L360" s="79">
        <v>30</v>
      </c>
      <c r="M360" s="69" t="str">
        <f aca="true" t="shared" si="129" ref="M360:M373">IF(K360=L360,"FINITO"," ")</f>
        <v>FINITO</v>
      </c>
      <c r="N360" s="95" t="str">
        <f>N344</f>
        <v>LABORATORIO 1</v>
      </c>
      <c r="O360" s="93">
        <f>COUNTIF($C$314:$H$323,N360)+O344</f>
        <v>25</v>
      </c>
      <c r="P360" s="95" t="s">
        <v>129</v>
      </c>
      <c r="Q360" s="115"/>
    </row>
    <row r="361" spans="1:17" ht="69" customHeight="1">
      <c r="A361" s="65" t="s">
        <v>21</v>
      </c>
      <c r="B361" s="65"/>
      <c r="C361" s="22" t="s">
        <v>238</v>
      </c>
      <c r="D361" s="22" t="s">
        <v>225</v>
      </c>
      <c r="E361" s="144"/>
      <c r="F361" s="707" t="s">
        <v>144</v>
      </c>
      <c r="G361" s="144" t="s">
        <v>127</v>
      </c>
      <c r="H361" s="22"/>
      <c r="I361" s="114"/>
      <c r="J361" s="95" t="str">
        <f t="shared" si="128"/>
        <v>INFERMIERISTICA CLIN Dott. Pugliesi</v>
      </c>
      <c r="K361" s="93">
        <f aca="true" t="shared" si="130" ref="K361:K373">COUNTIF($C$362:$H$371,J361)+K345</f>
        <v>40</v>
      </c>
      <c r="L361" s="79">
        <v>40</v>
      </c>
      <c r="M361" s="69" t="str">
        <f t="shared" si="129"/>
        <v>FINITO</v>
      </c>
      <c r="N361" s="95" t="str">
        <f aca="true" t="shared" si="131" ref="N361:N374">N345</f>
        <v>PRESIDI</v>
      </c>
      <c r="O361" s="93">
        <f>COUNTIF($C$314:$H$323,N361)+O345</f>
        <v>3</v>
      </c>
      <c r="P361" s="95" t="s">
        <v>130</v>
      </c>
      <c r="Q361" s="115"/>
    </row>
    <row r="362" spans="1:17" ht="69" customHeight="1">
      <c r="A362" s="28" t="s">
        <v>10</v>
      </c>
      <c r="B362" s="28"/>
      <c r="C362" s="119" t="s">
        <v>42</v>
      </c>
      <c r="D362" s="194" t="s">
        <v>104</v>
      </c>
      <c r="E362" s="144"/>
      <c r="F362" s="708"/>
      <c r="G362" s="144" t="s">
        <v>127</v>
      </c>
      <c r="H362" s="30"/>
      <c r="I362" s="114"/>
      <c r="J362" s="95" t="str">
        <f t="shared" si="128"/>
        <v>PAT CLIN IMMUNOL IMMUNOEM Dott.ssa Cara</v>
      </c>
      <c r="K362" s="93">
        <f t="shared" si="130"/>
        <v>30</v>
      </c>
      <c r="L362" s="79">
        <v>30</v>
      </c>
      <c r="M362" s="69" t="str">
        <f t="shared" si="129"/>
        <v>FINITO</v>
      </c>
      <c r="N362" s="95">
        <f t="shared" si="131"/>
        <v>0</v>
      </c>
      <c r="O362" s="93">
        <f>COUNTIF($C$314:$H$323,N362)+O346</f>
        <v>0</v>
      </c>
      <c r="P362" s="95" t="s">
        <v>131</v>
      </c>
      <c r="Q362" s="115"/>
    </row>
    <row r="363" spans="1:17" ht="69" customHeight="1">
      <c r="A363" s="28" t="s">
        <v>12</v>
      </c>
      <c r="B363" s="28"/>
      <c r="C363" s="119" t="s">
        <v>42</v>
      </c>
      <c r="D363" s="194" t="s">
        <v>104</v>
      </c>
      <c r="E363" s="144"/>
      <c r="F363" s="708"/>
      <c r="G363" s="144" t="s">
        <v>127</v>
      </c>
      <c r="H363" s="30"/>
      <c r="I363" s="114"/>
      <c r="J363" s="95">
        <f t="shared" si="128"/>
        <v>0</v>
      </c>
      <c r="K363" s="93">
        <f t="shared" si="130"/>
        <v>0</v>
      </c>
      <c r="L363" s="79"/>
      <c r="M363" s="69" t="str">
        <f t="shared" si="129"/>
        <v>FINITO</v>
      </c>
      <c r="N363" s="95">
        <f t="shared" si="131"/>
        <v>0</v>
      </c>
      <c r="O363" s="93">
        <f>COUNTIF($C$314:$H$323,N363)+O347</f>
        <v>0</v>
      </c>
      <c r="P363" s="95" t="s">
        <v>103</v>
      </c>
      <c r="Q363" s="115"/>
    </row>
    <row r="364" spans="1:17" ht="69" customHeight="1">
      <c r="A364" s="28" t="s">
        <v>13</v>
      </c>
      <c r="B364" s="576"/>
      <c r="C364" s="191" t="s">
        <v>42</v>
      </c>
      <c r="D364" s="194" t="s">
        <v>104</v>
      </c>
      <c r="E364" s="144"/>
      <c r="F364" s="708"/>
      <c r="G364" s="144" t="s">
        <v>127</v>
      </c>
      <c r="H364" s="30"/>
      <c r="I364" s="114"/>
      <c r="J364" s="95" t="str">
        <f t="shared" si="128"/>
        <v>PATOL GEN FISIOPATOLOGIA Prof.ssa Palumbo</v>
      </c>
      <c r="K364" s="93">
        <f t="shared" si="130"/>
        <v>45</v>
      </c>
      <c r="L364" s="79">
        <v>45</v>
      </c>
      <c r="M364" s="69" t="str">
        <f t="shared" si="129"/>
        <v>FINITO</v>
      </c>
      <c r="N364" s="95">
        <f t="shared" si="131"/>
        <v>0</v>
      </c>
      <c r="O364" s="93">
        <f>COUNTIF($C$314:$H$323,N364)+O348</f>
        <v>0</v>
      </c>
      <c r="P364" s="95" t="s">
        <v>132</v>
      </c>
      <c r="Q364" s="115"/>
    </row>
    <row r="365" spans="1:17" ht="69" customHeight="1">
      <c r="A365" s="189" t="s">
        <v>14</v>
      </c>
      <c r="B365" s="189"/>
      <c r="C365" s="191" t="s">
        <v>42</v>
      </c>
      <c r="D365" s="194" t="s">
        <v>104</v>
      </c>
      <c r="E365" s="144"/>
      <c r="F365" s="708"/>
      <c r="G365" s="144" t="s">
        <v>127</v>
      </c>
      <c r="H365" s="30"/>
      <c r="I365" s="114"/>
      <c r="J365" s="95" t="str">
        <f t="shared" si="128"/>
        <v xml:space="preserve">MICROBIOLOGIA Dott. Bruno </v>
      </c>
      <c r="K365" s="93">
        <f t="shared" si="130"/>
        <v>20</v>
      </c>
      <c r="L365" s="79">
        <v>20</v>
      </c>
      <c r="M365" s="69" t="str">
        <f t="shared" si="129"/>
        <v>FINITO</v>
      </c>
      <c r="N365" s="95">
        <f t="shared" si="131"/>
        <v>0</v>
      </c>
      <c r="O365" s="93">
        <f aca="true" t="shared" si="132" ref="O365:O374">COUNTIF($C$362:$H$371,N300M299)+O349</f>
        <v>0</v>
      </c>
      <c r="P365" s="79">
        <v>14</v>
      </c>
      <c r="Q365" s="115"/>
    </row>
    <row r="366" spans="1:17" ht="69" customHeight="1">
      <c r="A366" s="189" t="s">
        <v>16</v>
      </c>
      <c r="B366" s="189"/>
      <c r="C366" s="658" t="s">
        <v>159</v>
      </c>
      <c r="D366" s="194" t="s">
        <v>104</v>
      </c>
      <c r="E366" s="144"/>
      <c r="F366" s="708"/>
      <c r="G366" s="144" t="s">
        <v>127</v>
      </c>
      <c r="H366" s="30"/>
      <c r="I366" s="114"/>
      <c r="J366" s="95" t="str">
        <f t="shared" si="128"/>
        <v>FISIOLOGIA Dott.ssa Frongillo</v>
      </c>
      <c r="K366" s="93">
        <f t="shared" si="130"/>
        <v>40</v>
      </c>
      <c r="L366" s="79">
        <v>40</v>
      </c>
      <c r="M366" s="69" t="str">
        <f t="shared" si="129"/>
        <v>FINITO</v>
      </c>
      <c r="N366" s="95">
        <f t="shared" si="131"/>
        <v>0</v>
      </c>
      <c r="O366" s="93">
        <f t="shared" si="132"/>
        <v>0</v>
      </c>
      <c r="P366" s="79">
        <v>15</v>
      </c>
      <c r="Q366" s="115"/>
    </row>
    <row r="367" spans="1:17" ht="69" customHeight="1">
      <c r="A367" s="189" t="s">
        <v>17</v>
      </c>
      <c r="B367" s="582"/>
      <c r="C367" s="658" t="s">
        <v>159</v>
      </c>
      <c r="D367" s="194" t="s">
        <v>104</v>
      </c>
      <c r="E367" s="144"/>
      <c r="F367" s="708"/>
      <c r="G367" s="144" t="s">
        <v>127</v>
      </c>
      <c r="H367" s="30"/>
      <c r="I367" s="114"/>
      <c r="J367" s="95" t="str">
        <f t="shared" si="128"/>
        <v>ANATOMIA UMANA Dott Valeriani</v>
      </c>
      <c r="K367" s="93">
        <f t="shared" si="130"/>
        <v>15</v>
      </c>
      <c r="L367" s="79">
        <v>15</v>
      </c>
      <c r="M367" s="69" t="str">
        <f t="shared" si="129"/>
        <v>FINITO</v>
      </c>
      <c r="N367" s="95">
        <f t="shared" si="131"/>
        <v>0</v>
      </c>
      <c r="O367" s="93">
        <f t="shared" si="132"/>
        <v>0</v>
      </c>
      <c r="P367" s="79">
        <v>16</v>
      </c>
      <c r="Q367" s="115"/>
    </row>
    <row r="368" spans="1:17" ht="69" customHeight="1">
      <c r="A368" s="193"/>
      <c r="B368" s="583"/>
      <c r="C368" s="145"/>
      <c r="D368" s="190"/>
      <c r="E368" s="144"/>
      <c r="F368" s="708"/>
      <c r="G368" s="144" t="s">
        <v>127</v>
      </c>
      <c r="H368" s="78"/>
      <c r="I368" s="114"/>
      <c r="J368" s="95" t="str">
        <f t="shared" si="128"/>
        <v>ANATOMIA UMANA Dott Mastracchio</v>
      </c>
      <c r="K368" s="652">
        <f t="shared" si="130"/>
        <v>56</v>
      </c>
      <c r="L368" s="79">
        <v>55</v>
      </c>
      <c r="M368" s="69" t="str">
        <f t="shared" si="129"/>
        <v xml:space="preserve"> </v>
      </c>
      <c r="N368" s="95">
        <f t="shared" si="131"/>
        <v>0</v>
      </c>
      <c r="O368" s="93">
        <f t="shared" si="132"/>
        <v>0</v>
      </c>
      <c r="P368" s="79">
        <v>17</v>
      </c>
      <c r="Q368" s="115"/>
    </row>
    <row r="369" spans="1:17" ht="69" customHeight="1">
      <c r="A369" s="189" t="s">
        <v>18</v>
      </c>
      <c r="B369" s="189"/>
      <c r="C369" s="126"/>
      <c r="D369" s="194" t="s">
        <v>104</v>
      </c>
      <c r="E369" s="144"/>
      <c r="F369" s="708"/>
      <c r="G369" s="144" t="s">
        <v>127</v>
      </c>
      <c r="H369" s="78"/>
      <c r="I369" s="114"/>
      <c r="J369" s="95" t="str">
        <f t="shared" si="128"/>
        <v>FARMACI E VACCINI D.ssa Mallia</v>
      </c>
      <c r="K369" s="93">
        <f t="shared" si="130"/>
        <v>12</v>
      </c>
      <c r="L369" s="79">
        <v>12</v>
      </c>
      <c r="M369" s="69" t="str">
        <f t="shared" si="129"/>
        <v>FINITO</v>
      </c>
      <c r="N369" s="95">
        <f t="shared" si="131"/>
        <v>0</v>
      </c>
      <c r="O369" s="93">
        <f t="shared" si="132"/>
        <v>0</v>
      </c>
      <c r="P369" s="79">
        <v>18</v>
      </c>
      <c r="Q369" s="115"/>
    </row>
    <row r="370" spans="1:17" ht="69" customHeight="1">
      <c r="A370" s="189" t="s">
        <v>19</v>
      </c>
      <c r="B370" s="189"/>
      <c r="C370" s="126"/>
      <c r="D370" s="194" t="s">
        <v>104</v>
      </c>
      <c r="E370" s="144"/>
      <c r="F370" s="708"/>
      <c r="G370" s="144" t="s">
        <v>127</v>
      </c>
      <c r="H370" s="78"/>
      <c r="I370" s="114"/>
      <c r="J370" s="95" t="str">
        <f t="shared" si="128"/>
        <v>BILANCIO IDRICO</v>
      </c>
      <c r="K370" s="93">
        <f t="shared" si="130"/>
        <v>3</v>
      </c>
      <c r="L370" s="79">
        <v>6</v>
      </c>
      <c r="M370" s="69" t="str">
        <f t="shared" si="129"/>
        <v xml:space="preserve"> </v>
      </c>
      <c r="N370" s="95">
        <f t="shared" si="131"/>
        <v>0</v>
      </c>
      <c r="O370" s="93">
        <f t="shared" si="132"/>
        <v>0</v>
      </c>
      <c r="P370" s="79">
        <v>19</v>
      </c>
      <c r="Q370" s="115"/>
    </row>
    <row r="371" spans="1:17" ht="69" customHeight="1">
      <c r="A371" s="189" t="s">
        <v>20</v>
      </c>
      <c r="B371" s="189"/>
      <c r="C371" s="126"/>
      <c r="D371" s="194" t="s">
        <v>104</v>
      </c>
      <c r="E371" s="144"/>
      <c r="F371" s="709"/>
      <c r="G371" s="144" t="s">
        <v>127</v>
      </c>
      <c r="H371" s="78"/>
      <c r="I371" s="114"/>
      <c r="J371" s="95" t="str">
        <f t="shared" si="128"/>
        <v>PR V+CAT VESC</v>
      </c>
      <c r="K371" s="93">
        <f t="shared" si="130"/>
        <v>12</v>
      </c>
      <c r="L371" s="79">
        <v>12</v>
      </c>
      <c r="M371" s="69" t="str">
        <f t="shared" si="129"/>
        <v>FINITO</v>
      </c>
      <c r="N371" s="95">
        <f t="shared" si="131"/>
        <v>0</v>
      </c>
      <c r="O371" s="93">
        <f t="shared" si="132"/>
        <v>0</v>
      </c>
      <c r="P371" s="79">
        <v>20</v>
      </c>
      <c r="Q371" s="115"/>
    </row>
    <row r="372" spans="1:17" ht="69" customHeight="1">
      <c r="A372" s="137"/>
      <c r="B372" s="584"/>
      <c r="C372" s="192"/>
      <c r="D372" s="22"/>
      <c r="E372" s="98"/>
      <c r="F372" s="78"/>
      <c r="G372" s="98"/>
      <c r="H372" s="78"/>
      <c r="I372" s="114"/>
      <c r="J372" s="95" t="str">
        <f t="shared" si="128"/>
        <v>SCALE VALUTAZIONE</v>
      </c>
      <c r="K372" s="93">
        <f t="shared" si="130"/>
        <v>3</v>
      </c>
      <c r="L372" s="79">
        <v>6</v>
      </c>
      <c r="M372" s="69" t="str">
        <f t="shared" si="129"/>
        <v xml:space="preserve"> </v>
      </c>
      <c r="N372" s="95">
        <f t="shared" si="131"/>
        <v>0</v>
      </c>
      <c r="O372" s="93">
        <f t="shared" si="132"/>
        <v>0</v>
      </c>
      <c r="P372" s="79">
        <v>21</v>
      </c>
      <c r="Q372" s="115"/>
    </row>
    <row r="373" spans="1:17" ht="69" customHeight="1">
      <c r="A373" s="137"/>
      <c r="B373" s="137"/>
      <c r="C373" s="169"/>
      <c r="D373" s="118"/>
      <c r="E373" s="98"/>
      <c r="F373" s="98"/>
      <c r="G373" s="98"/>
      <c r="H373" s="98"/>
      <c r="I373" s="114"/>
      <c r="J373" s="95" t="str">
        <f t="shared" si="128"/>
        <v>INGLESE</v>
      </c>
      <c r="K373" s="93">
        <f t="shared" si="130"/>
        <v>40</v>
      </c>
      <c r="L373" s="128">
        <v>40</v>
      </c>
      <c r="M373" s="69" t="str">
        <f t="shared" si="129"/>
        <v>FINITO</v>
      </c>
      <c r="N373" s="95">
        <f t="shared" si="131"/>
        <v>0</v>
      </c>
      <c r="O373" s="93">
        <f t="shared" si="132"/>
        <v>0</v>
      </c>
      <c r="P373" s="79">
        <v>22</v>
      </c>
      <c r="Q373" s="115"/>
    </row>
    <row r="374" spans="1:17" ht="69" customHeight="1">
      <c r="A374" s="137"/>
      <c r="B374" s="137"/>
      <c r="C374" s="169"/>
      <c r="D374" s="118"/>
      <c r="E374" s="118"/>
      <c r="F374" s="118"/>
      <c r="G374" s="118"/>
      <c r="H374" s="118"/>
      <c r="I374" s="114"/>
      <c r="J374" s="95"/>
      <c r="K374" s="93"/>
      <c r="L374" s="79"/>
      <c r="M374" s="97" t="str">
        <f>IF(O360=P360,"FINITO"," ")</f>
        <v xml:space="preserve"> </v>
      </c>
      <c r="N374" s="95">
        <f t="shared" si="131"/>
        <v>0</v>
      </c>
      <c r="O374" s="93">
        <f t="shared" si="132"/>
        <v>0</v>
      </c>
      <c r="P374" s="79">
        <v>23</v>
      </c>
      <c r="Q374" s="115"/>
    </row>
    <row r="375" spans="1:17" ht="69" customHeight="1">
      <c r="A375" s="137"/>
      <c r="B375" s="137"/>
      <c r="C375" s="7" t="s">
        <v>1</v>
      </c>
      <c r="D375" s="7" t="s">
        <v>2</v>
      </c>
      <c r="E375" s="7" t="s">
        <v>3</v>
      </c>
      <c r="F375" s="7" t="s">
        <v>4</v>
      </c>
      <c r="G375" s="7" t="s">
        <v>5</v>
      </c>
      <c r="H375" s="7" t="s">
        <v>6</v>
      </c>
      <c r="I375" s="114"/>
      <c r="J375" s="95"/>
      <c r="K375" s="93"/>
      <c r="L375" s="96"/>
      <c r="M375" s="97"/>
      <c r="N375" s="114"/>
      <c r="O375" s="115"/>
      <c r="P375" s="115"/>
      <c r="Q375" s="115"/>
    </row>
    <row r="376" spans="1:17" ht="69" customHeight="1">
      <c r="A376" s="130"/>
      <c r="B376" s="585"/>
      <c r="C376" s="16"/>
      <c r="D376" s="16"/>
      <c r="E376" s="16"/>
      <c r="F376" s="16"/>
      <c r="G376" s="16"/>
      <c r="H376" s="16"/>
      <c r="I376" s="114"/>
      <c r="J376" s="95" t="str">
        <f aca="true" t="shared" si="133" ref="J376:J389">J360</f>
        <v>ORGANIZZAZIONE PROF.LE Dott. Passeri</v>
      </c>
      <c r="K376" s="93">
        <f aca="true" t="shared" si="134" ref="K376:K389">COUNTIF($C$378:$H$387,J376)+K360</f>
        <v>30</v>
      </c>
      <c r="L376" s="79">
        <v>30</v>
      </c>
      <c r="M376" s="69" t="str">
        <f aca="true" t="shared" si="135" ref="M376:M389">IF(K376=L376,"FINITO"," ")</f>
        <v>FINITO</v>
      </c>
      <c r="N376" s="95" t="str">
        <f>N360</f>
        <v>LABORATORIO 1</v>
      </c>
      <c r="O376" s="93">
        <f aca="true" t="shared" si="136" ref="O376:O389">COUNTIF($C$378:$H$387,N300M299)+O360</f>
        <v>25</v>
      </c>
      <c r="P376" s="79">
        <v>9</v>
      </c>
      <c r="Q376" s="115"/>
    </row>
    <row r="377" spans="1:17" ht="69" customHeight="1">
      <c r="A377" s="65" t="s">
        <v>21</v>
      </c>
      <c r="B377" s="65"/>
      <c r="C377" s="98"/>
      <c r="D377" s="98"/>
      <c r="E377" s="98"/>
      <c r="F377" s="98"/>
      <c r="G377" s="98"/>
      <c r="H377" s="30"/>
      <c r="I377" s="114"/>
      <c r="J377" s="95" t="str">
        <f t="shared" si="133"/>
        <v>INFERMIERISTICA CLIN Dott. Pugliesi</v>
      </c>
      <c r="K377" s="93">
        <f t="shared" si="134"/>
        <v>40</v>
      </c>
      <c r="L377" s="79">
        <v>31</v>
      </c>
      <c r="M377" s="69" t="str">
        <f t="shared" si="135"/>
        <v xml:space="preserve"> </v>
      </c>
      <c r="N377" s="95" t="str">
        <f aca="true" t="shared" si="137" ref="N377:N389">N361</f>
        <v>PRESIDI</v>
      </c>
      <c r="O377" s="93">
        <f t="shared" si="136"/>
        <v>3</v>
      </c>
      <c r="P377" s="79">
        <v>10</v>
      </c>
      <c r="Q377" s="115"/>
    </row>
    <row r="378" spans="1:17" ht="69" customHeight="1">
      <c r="A378" s="28" t="s">
        <v>10</v>
      </c>
      <c r="B378" s="28"/>
      <c r="C378" s="98"/>
      <c r="D378" s="98"/>
      <c r="E378" s="98"/>
      <c r="F378" s="98"/>
      <c r="G378" s="98"/>
      <c r="H378" s="30"/>
      <c r="I378" s="114"/>
      <c r="J378" s="95" t="str">
        <f t="shared" si="133"/>
        <v>PAT CLIN IMMUNOL IMMUNOEM Dott.ssa Cara</v>
      </c>
      <c r="K378" s="93">
        <f t="shared" si="134"/>
        <v>30</v>
      </c>
      <c r="L378" s="79">
        <v>32</v>
      </c>
      <c r="M378" s="69" t="str">
        <f t="shared" si="135"/>
        <v xml:space="preserve"> </v>
      </c>
      <c r="N378" s="95">
        <f t="shared" si="137"/>
        <v>0</v>
      </c>
      <c r="O378" s="93">
        <f t="shared" si="136"/>
        <v>0</v>
      </c>
      <c r="P378" s="79">
        <v>11</v>
      </c>
      <c r="Q378" s="115"/>
    </row>
    <row r="379" spans="1:17" ht="69" customHeight="1">
      <c r="A379" s="28" t="s">
        <v>12</v>
      </c>
      <c r="B379" s="28"/>
      <c r="C379" s="98"/>
      <c r="D379" s="118"/>
      <c r="E379" s="98"/>
      <c r="F379" s="98"/>
      <c r="G379" s="98"/>
      <c r="H379" s="30"/>
      <c r="I379" s="114"/>
      <c r="J379" s="95">
        <f t="shared" si="133"/>
        <v>0</v>
      </c>
      <c r="K379" s="93">
        <f t="shared" si="134"/>
        <v>0</v>
      </c>
      <c r="L379" s="79">
        <v>33</v>
      </c>
      <c r="M379" s="69" t="str">
        <f t="shared" si="135"/>
        <v xml:space="preserve"> </v>
      </c>
      <c r="N379" s="95">
        <f t="shared" si="137"/>
        <v>0</v>
      </c>
      <c r="O379" s="93">
        <f t="shared" si="136"/>
        <v>0</v>
      </c>
      <c r="P379" s="79">
        <v>12</v>
      </c>
      <c r="Q379" s="115"/>
    </row>
    <row r="380" spans="1:17" ht="69" customHeight="1">
      <c r="A380" s="28" t="s">
        <v>13</v>
      </c>
      <c r="B380" s="28"/>
      <c r="C380" s="30"/>
      <c r="D380" s="98"/>
      <c r="E380" s="98"/>
      <c r="F380" s="98"/>
      <c r="G380" s="98"/>
      <c r="H380" s="30"/>
      <c r="I380" s="114"/>
      <c r="J380" s="95" t="str">
        <f t="shared" si="133"/>
        <v>PATOL GEN FISIOPATOLOGIA Prof.ssa Palumbo</v>
      </c>
      <c r="K380" s="93">
        <f t="shared" si="134"/>
        <v>45</v>
      </c>
      <c r="L380" s="79">
        <v>34</v>
      </c>
      <c r="M380" s="69" t="str">
        <f t="shared" si="135"/>
        <v xml:space="preserve"> </v>
      </c>
      <c r="N380" s="95">
        <f t="shared" si="137"/>
        <v>0</v>
      </c>
      <c r="O380" s="93">
        <f t="shared" si="136"/>
        <v>0</v>
      </c>
      <c r="P380" s="79">
        <v>13</v>
      </c>
      <c r="Q380" s="115"/>
    </row>
    <row r="381" spans="1:17" ht="69" customHeight="1">
      <c r="A381" s="28" t="s">
        <v>14</v>
      </c>
      <c r="B381" s="28"/>
      <c r="C381" s="30"/>
      <c r="D381" s="98"/>
      <c r="E381" s="98"/>
      <c r="F381" s="98"/>
      <c r="G381" s="98"/>
      <c r="H381" s="30"/>
      <c r="I381" s="114"/>
      <c r="J381" s="95" t="str">
        <f t="shared" si="133"/>
        <v xml:space="preserve">MICROBIOLOGIA Dott. Bruno </v>
      </c>
      <c r="K381" s="93">
        <f t="shared" si="134"/>
        <v>20</v>
      </c>
      <c r="L381" s="79">
        <v>35</v>
      </c>
      <c r="M381" s="69" t="str">
        <f t="shared" si="135"/>
        <v xml:space="preserve"> </v>
      </c>
      <c r="N381" s="95">
        <f t="shared" si="137"/>
        <v>0</v>
      </c>
      <c r="O381" s="93">
        <f t="shared" si="136"/>
        <v>0</v>
      </c>
      <c r="P381" s="79">
        <v>14</v>
      </c>
      <c r="Q381" s="115"/>
    </row>
    <row r="382" spans="1:17" ht="69" customHeight="1">
      <c r="A382" s="28" t="s">
        <v>16</v>
      </c>
      <c r="B382" s="28"/>
      <c r="C382" s="30"/>
      <c r="D382" s="98"/>
      <c r="E382" s="98"/>
      <c r="F382" s="98"/>
      <c r="G382" s="98"/>
      <c r="H382" s="30"/>
      <c r="I382" s="114"/>
      <c r="J382" s="95" t="str">
        <f t="shared" si="133"/>
        <v>FISIOLOGIA Dott.ssa Frongillo</v>
      </c>
      <c r="K382" s="93">
        <f t="shared" si="134"/>
        <v>40</v>
      </c>
      <c r="L382" s="79">
        <v>36</v>
      </c>
      <c r="M382" s="69" t="str">
        <f t="shared" si="135"/>
        <v xml:space="preserve"> </v>
      </c>
      <c r="N382" s="95">
        <f t="shared" si="137"/>
        <v>0</v>
      </c>
      <c r="O382" s="93">
        <f t="shared" si="136"/>
        <v>0</v>
      </c>
      <c r="P382" s="79">
        <v>15</v>
      </c>
      <c r="Q382" s="115"/>
    </row>
    <row r="383" spans="1:17" ht="69" customHeight="1">
      <c r="A383" s="28" t="s">
        <v>17</v>
      </c>
      <c r="B383" s="28"/>
      <c r="C383" s="98"/>
      <c r="D383" s="22"/>
      <c r="E383" s="22"/>
      <c r="F383" s="78"/>
      <c r="G383" s="98"/>
      <c r="H383" s="78"/>
      <c r="I383" s="114"/>
      <c r="J383" s="95" t="str">
        <f t="shared" si="133"/>
        <v>ANATOMIA UMANA Dott Valeriani</v>
      </c>
      <c r="K383" s="93">
        <f t="shared" si="134"/>
        <v>15</v>
      </c>
      <c r="L383" s="79">
        <v>37</v>
      </c>
      <c r="M383" s="69" t="str">
        <f t="shared" si="135"/>
        <v xml:space="preserve"> </v>
      </c>
      <c r="N383" s="95">
        <f t="shared" si="137"/>
        <v>0</v>
      </c>
      <c r="O383" s="93">
        <f t="shared" si="136"/>
        <v>0</v>
      </c>
      <c r="P383" s="79">
        <v>16</v>
      </c>
      <c r="Q383" s="115"/>
    </row>
    <row r="384" spans="1:17" ht="69" customHeight="1">
      <c r="A384" s="38"/>
      <c r="B384" s="38"/>
      <c r="C384" s="98"/>
      <c r="D384" s="22"/>
      <c r="E384" s="129"/>
      <c r="F384" s="22"/>
      <c r="G384" s="129"/>
      <c r="H384" s="78"/>
      <c r="I384" s="114"/>
      <c r="J384" s="95" t="str">
        <f t="shared" si="133"/>
        <v>ANATOMIA UMANA Dott Mastracchio</v>
      </c>
      <c r="K384" s="93">
        <f t="shared" si="134"/>
        <v>56</v>
      </c>
      <c r="L384" s="79">
        <v>38</v>
      </c>
      <c r="M384" s="69" t="str">
        <f t="shared" si="135"/>
        <v xml:space="preserve"> </v>
      </c>
      <c r="N384" s="95">
        <f t="shared" si="137"/>
        <v>0</v>
      </c>
      <c r="O384" s="93">
        <f t="shared" si="136"/>
        <v>0</v>
      </c>
      <c r="P384" s="79">
        <v>17</v>
      </c>
      <c r="Q384" s="115"/>
    </row>
    <row r="385" spans="1:17" ht="69" customHeight="1">
      <c r="A385" s="28" t="s">
        <v>18</v>
      </c>
      <c r="B385" s="28"/>
      <c r="C385" s="98"/>
      <c r="D385" s="22"/>
      <c r="E385" s="129"/>
      <c r="F385" s="22"/>
      <c r="G385" s="129"/>
      <c r="H385" s="78"/>
      <c r="I385" s="114"/>
      <c r="J385" s="95" t="str">
        <f t="shared" si="133"/>
        <v>FARMACI E VACCINI D.ssa Mallia</v>
      </c>
      <c r="K385" s="93">
        <f t="shared" si="134"/>
        <v>12</v>
      </c>
      <c r="L385" s="79">
        <v>39</v>
      </c>
      <c r="M385" s="69" t="str">
        <f t="shared" si="135"/>
        <v xml:space="preserve"> </v>
      </c>
      <c r="N385" s="95">
        <f t="shared" si="137"/>
        <v>0</v>
      </c>
      <c r="O385" s="93">
        <f t="shared" si="136"/>
        <v>0</v>
      </c>
      <c r="P385" s="79">
        <v>18</v>
      </c>
      <c r="Q385" s="115"/>
    </row>
    <row r="386" spans="1:17" ht="69" customHeight="1">
      <c r="A386" s="28" t="s">
        <v>19</v>
      </c>
      <c r="B386" s="28"/>
      <c r="C386" s="98"/>
      <c r="D386" s="22"/>
      <c r="E386" s="129"/>
      <c r="F386" s="22"/>
      <c r="G386" s="129"/>
      <c r="H386" s="78"/>
      <c r="I386" s="114"/>
      <c r="J386" s="95" t="str">
        <f t="shared" si="133"/>
        <v>BILANCIO IDRICO</v>
      </c>
      <c r="K386" s="93">
        <f t="shared" si="134"/>
        <v>3</v>
      </c>
      <c r="L386" s="79">
        <v>40</v>
      </c>
      <c r="M386" s="69" t="str">
        <f t="shared" si="135"/>
        <v xml:space="preserve"> </v>
      </c>
      <c r="N386" s="95">
        <f t="shared" si="137"/>
        <v>0</v>
      </c>
      <c r="O386" s="93">
        <f t="shared" si="136"/>
        <v>0</v>
      </c>
      <c r="P386" s="79">
        <v>19</v>
      </c>
      <c r="Q386" s="115"/>
    </row>
    <row r="387" spans="1:17" ht="69" customHeight="1">
      <c r="A387" s="28" t="s">
        <v>20</v>
      </c>
      <c r="B387" s="28"/>
      <c r="C387" s="22"/>
      <c r="D387" s="22"/>
      <c r="E387" s="98"/>
      <c r="F387" s="78"/>
      <c r="G387" s="98"/>
      <c r="H387" s="78"/>
      <c r="I387" s="114"/>
      <c r="J387" s="95" t="str">
        <f t="shared" si="133"/>
        <v>PR V+CAT VESC</v>
      </c>
      <c r="K387" s="93">
        <f t="shared" si="134"/>
        <v>12</v>
      </c>
      <c r="L387" s="79">
        <v>41</v>
      </c>
      <c r="M387" s="69" t="str">
        <f t="shared" si="135"/>
        <v xml:space="preserve"> </v>
      </c>
      <c r="N387" s="95">
        <f t="shared" si="137"/>
        <v>0</v>
      </c>
      <c r="O387" s="93">
        <f t="shared" si="136"/>
        <v>0</v>
      </c>
      <c r="P387" s="79">
        <v>20</v>
      </c>
      <c r="Q387" s="115"/>
    </row>
    <row r="388" spans="1:17" ht="69" customHeight="1">
      <c r="A388" s="22"/>
      <c r="B388" s="22"/>
      <c r="C388" s="22"/>
      <c r="D388" s="22"/>
      <c r="E388" s="98"/>
      <c r="F388" s="78"/>
      <c r="G388" s="98"/>
      <c r="H388" s="78"/>
      <c r="I388" s="114"/>
      <c r="J388" s="95" t="str">
        <f t="shared" si="133"/>
        <v>SCALE VALUTAZIONE</v>
      </c>
      <c r="K388" s="93">
        <f t="shared" si="134"/>
        <v>3</v>
      </c>
      <c r="L388" s="79">
        <v>42</v>
      </c>
      <c r="M388" s="69" t="str">
        <f t="shared" si="135"/>
        <v xml:space="preserve"> </v>
      </c>
      <c r="N388" s="95">
        <f t="shared" si="137"/>
        <v>0</v>
      </c>
      <c r="O388" s="93">
        <f t="shared" si="136"/>
        <v>0</v>
      </c>
      <c r="P388" s="79">
        <v>21</v>
      </c>
      <c r="Q388" s="115"/>
    </row>
    <row r="389" spans="1:17" ht="69" customHeight="1">
      <c r="A389" s="129"/>
      <c r="B389" s="129"/>
      <c r="C389" s="129"/>
      <c r="D389" s="118"/>
      <c r="E389" s="98"/>
      <c r="F389" s="98"/>
      <c r="G389" s="98"/>
      <c r="H389" s="98"/>
      <c r="I389" s="114"/>
      <c r="J389" s="95" t="str">
        <f t="shared" si="133"/>
        <v>INGLESE</v>
      </c>
      <c r="K389" s="93">
        <f t="shared" si="134"/>
        <v>40</v>
      </c>
      <c r="L389" s="79">
        <v>43</v>
      </c>
      <c r="M389" s="69" t="str">
        <f t="shared" si="135"/>
        <v xml:space="preserve"> </v>
      </c>
      <c r="N389" s="95">
        <f t="shared" si="137"/>
        <v>0</v>
      </c>
      <c r="O389" s="93">
        <f t="shared" si="136"/>
        <v>0</v>
      </c>
      <c r="P389" s="79">
        <v>22</v>
      </c>
      <c r="Q389" s="115"/>
    </row>
    <row r="390" ht="69" customHeight="1"/>
    <row r="391" ht="69" customHeight="1"/>
    <row r="392" ht="69" customHeight="1"/>
    <row r="393" ht="69" customHeight="1"/>
    <row r="394" ht="69" customHeight="1"/>
    <row r="395" ht="69" customHeight="1"/>
    <row r="396" ht="69" customHeight="1"/>
    <row r="397" ht="69" customHeight="1"/>
    <row r="398" ht="69" customHeight="1"/>
    <row r="399" ht="69" customHeight="1"/>
    <row r="400" ht="69" customHeight="1"/>
    <row r="401" ht="69" customHeight="1"/>
    <row r="402" ht="69" customHeight="1"/>
    <row r="403" ht="69" customHeight="1"/>
  </sheetData>
  <mergeCells count="7">
    <mergeCell ref="F361:F371"/>
    <mergeCell ref="A1:H1"/>
    <mergeCell ref="H199:H207"/>
    <mergeCell ref="C253:C262"/>
    <mergeCell ref="H218:H226"/>
    <mergeCell ref="A248:H248"/>
    <mergeCell ref="D259:H259"/>
  </mergeCells>
  <printOptions/>
  <pageMargins left="0.15748031496062992" right="0.2755905511811024" top="0.15748031496062992" bottom="0.1968503937007874" header="0.2755905511811024" footer="0.11811023622047245"/>
  <pageSetup horizontalDpi="600" verticalDpi="600" orientation="landscape" paperSize="9" scale="16" r:id="rId3"/>
  <headerFooter>
    <oddHeader>&amp;L&amp;"Arial,Regular"&amp;10&amp;K000000ORARIO SETTIMANALE 2° ANNO</oddHeader>
  </headerFooter>
  <rowBreaks count="12" manualBreakCount="12">
    <brk id="60" max="16383" man="1"/>
    <brk id="77" max="16383" man="1"/>
    <brk id="94" max="16383" man="1"/>
    <brk id="111" max="16383" man="1"/>
    <brk id="128" max="16383" man="1"/>
    <brk id="145" max="16383" man="1"/>
    <brk id="162" max="16383" man="1"/>
    <brk id="179" max="16383" man="1"/>
    <brk id="196" max="16383" man="1"/>
    <brk id="248" max="16383" man="1"/>
    <brk id="294" max="16383" man="1"/>
    <brk id="339" max="16383" man="1"/>
  </rowBreaks>
  <colBreaks count="1" manualBreakCount="1">
    <brk id="8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2"/>
  <sheetViews>
    <sheetView showGridLines="0" tabSelected="1" view="pageBreakPreview" zoomScale="30" zoomScaleSheetLayoutView="30" workbookViewId="0" topLeftCell="A178">
      <selection activeCell="G258" sqref="G258"/>
    </sheetView>
  </sheetViews>
  <sheetFormatPr defaultColWidth="8.8515625" defaultRowHeight="58.5" customHeight="1"/>
  <cols>
    <col min="1" max="1" width="33.8515625" style="1" customWidth="1"/>
    <col min="2" max="2" width="43.28125" style="698" customWidth="1"/>
    <col min="3" max="3" width="63.00390625" style="1" customWidth="1"/>
    <col min="4" max="4" width="58.8515625" style="1" customWidth="1"/>
    <col min="5" max="5" width="60.140625" style="1" customWidth="1"/>
    <col min="6" max="6" width="62.28125" style="1" customWidth="1"/>
    <col min="7" max="7" width="56.8515625" style="1" customWidth="1"/>
    <col min="8" max="8" width="55.00390625" style="1" customWidth="1"/>
    <col min="9" max="9" width="9.140625" style="287" customWidth="1"/>
    <col min="10" max="10" width="70.8515625" style="1" customWidth="1"/>
    <col min="11" max="11" width="16.28125" style="287" customWidth="1"/>
    <col min="12" max="12" width="15.421875" style="287" customWidth="1"/>
    <col min="13" max="13" width="21.28125" style="287" customWidth="1"/>
    <col min="14" max="14" width="72.28125" style="1" customWidth="1"/>
    <col min="15" max="16" width="24.8515625" style="287" customWidth="1"/>
    <col min="17" max="17" width="25.421875" style="287" customWidth="1"/>
    <col min="18" max="34" width="8.8515625" style="287" customWidth="1"/>
    <col min="35" max="16384" width="8.8515625" style="1" customWidth="1"/>
  </cols>
  <sheetData>
    <row r="1" spans="1:17" ht="170.25" customHeight="1">
      <c r="A1" s="724" t="s">
        <v>133</v>
      </c>
      <c r="B1" s="725"/>
      <c r="C1" s="726"/>
      <c r="D1" s="726"/>
      <c r="E1" s="726"/>
      <c r="F1" s="726"/>
      <c r="G1" s="726"/>
      <c r="H1" s="726"/>
      <c r="I1" s="282"/>
      <c r="J1" s="283"/>
      <c r="K1" s="283"/>
      <c r="L1" s="283"/>
      <c r="M1" s="283"/>
      <c r="N1" s="284"/>
      <c r="O1" s="284"/>
      <c r="P1" s="285"/>
      <c r="Q1" s="286"/>
    </row>
    <row r="2" spans="1:17" ht="58.5" customHeight="1" hidden="1">
      <c r="A2" s="201"/>
      <c r="B2" s="667"/>
      <c r="C2" s="202" t="s">
        <v>1</v>
      </c>
      <c r="D2" s="202" t="s">
        <v>2</v>
      </c>
      <c r="E2" s="202" t="s">
        <v>3</v>
      </c>
      <c r="F2" s="202" t="s">
        <v>4</v>
      </c>
      <c r="G2" s="202" t="s">
        <v>5</v>
      </c>
      <c r="H2" s="202" t="s">
        <v>6</v>
      </c>
      <c r="I2" s="290"/>
      <c r="J2" s="291"/>
      <c r="K2" s="292"/>
      <c r="L2" s="293"/>
      <c r="M2" s="291"/>
      <c r="N2" s="294"/>
      <c r="O2" s="294"/>
      <c r="P2" s="295"/>
      <c r="Q2" s="296"/>
    </row>
    <row r="3" spans="1:17" ht="58.5" customHeight="1" hidden="1">
      <c r="A3" s="205"/>
      <c r="B3" s="668"/>
      <c r="C3" s="206">
        <v>44116</v>
      </c>
      <c r="D3" s="206">
        <v>44117</v>
      </c>
      <c r="E3" s="206">
        <v>44118</v>
      </c>
      <c r="F3" s="206">
        <v>44119</v>
      </c>
      <c r="G3" s="206">
        <v>44120</v>
      </c>
      <c r="H3" s="207">
        <v>44121</v>
      </c>
      <c r="I3" s="298"/>
      <c r="J3" s="299"/>
      <c r="K3" s="300" t="s">
        <v>7</v>
      </c>
      <c r="L3" s="300" t="s">
        <v>8</v>
      </c>
      <c r="M3" s="299"/>
      <c r="N3" s="290"/>
      <c r="O3" s="301"/>
      <c r="P3" s="302"/>
      <c r="Q3" s="303"/>
    </row>
    <row r="4" spans="1:17" ht="79.5" customHeight="1" hidden="1">
      <c r="A4" s="209" t="s">
        <v>9</v>
      </c>
      <c r="B4" s="669"/>
      <c r="C4" s="210"/>
      <c r="D4" s="210"/>
      <c r="E4" s="210"/>
      <c r="F4" s="210"/>
      <c r="G4" s="210"/>
      <c r="H4" s="210"/>
      <c r="I4" s="305"/>
      <c r="J4" s="299"/>
      <c r="K4" s="306"/>
      <c r="L4" s="299"/>
      <c r="M4" s="299"/>
      <c r="N4" s="307"/>
      <c r="O4" s="308"/>
      <c r="P4" s="308"/>
      <c r="Q4" s="308"/>
    </row>
    <row r="5" spans="1:17" ht="79.5" customHeight="1" hidden="1">
      <c r="A5" s="213" t="s">
        <v>10</v>
      </c>
      <c r="B5" s="670"/>
      <c r="C5" s="214" t="s">
        <v>11</v>
      </c>
      <c r="D5" s="208"/>
      <c r="E5" s="208"/>
      <c r="F5" s="208"/>
      <c r="G5" s="215"/>
      <c r="H5" s="216"/>
      <c r="I5" s="310"/>
      <c r="J5" s="299"/>
      <c r="K5" s="306"/>
      <c r="L5" s="299"/>
      <c r="M5" s="299"/>
      <c r="N5" s="311"/>
      <c r="O5" s="312"/>
      <c r="P5" s="312"/>
      <c r="Q5" s="312"/>
    </row>
    <row r="6" spans="1:17" ht="79.5" customHeight="1" hidden="1">
      <c r="A6" s="213" t="s">
        <v>12</v>
      </c>
      <c r="B6" s="670"/>
      <c r="C6" s="214" t="s">
        <v>11</v>
      </c>
      <c r="D6" s="208"/>
      <c r="E6" s="208"/>
      <c r="F6" s="208"/>
      <c r="G6" s="215"/>
      <c r="H6" s="216"/>
      <c r="I6" s="310"/>
      <c r="J6" s="299"/>
      <c r="K6" s="306"/>
      <c r="L6" s="299"/>
      <c r="M6" s="299"/>
      <c r="N6" s="311"/>
      <c r="O6" s="312"/>
      <c r="P6" s="312"/>
      <c r="Q6" s="312"/>
    </row>
    <row r="7" spans="1:17" ht="79.5" customHeight="1" hidden="1">
      <c r="A7" s="213" t="s">
        <v>13</v>
      </c>
      <c r="B7" s="670"/>
      <c r="C7" s="214" t="s">
        <v>11</v>
      </c>
      <c r="D7" s="208"/>
      <c r="E7" s="208"/>
      <c r="F7" s="208"/>
      <c r="G7" s="215"/>
      <c r="H7" s="216"/>
      <c r="I7" s="310"/>
      <c r="J7" s="299"/>
      <c r="K7" s="306"/>
      <c r="L7" s="299"/>
      <c r="M7" s="299"/>
      <c r="N7" s="311"/>
      <c r="O7" s="312"/>
      <c r="P7" s="312"/>
      <c r="Q7" s="312"/>
    </row>
    <row r="8" spans="1:17" ht="79.5" customHeight="1" hidden="1">
      <c r="A8" s="218"/>
      <c r="B8" s="671"/>
      <c r="C8" s="219"/>
      <c r="D8" s="208"/>
      <c r="E8" s="208"/>
      <c r="F8" s="208"/>
      <c r="G8" s="215"/>
      <c r="H8" s="216"/>
      <c r="I8" s="310"/>
      <c r="J8" s="299"/>
      <c r="K8" s="306"/>
      <c r="L8" s="299"/>
      <c r="M8" s="299"/>
      <c r="N8" s="311"/>
      <c r="O8" s="312"/>
      <c r="P8" s="312"/>
      <c r="Q8" s="312"/>
    </row>
    <row r="9" spans="1:17" ht="79.5" customHeight="1" hidden="1">
      <c r="A9" s="213" t="s">
        <v>14</v>
      </c>
      <c r="B9" s="672"/>
      <c r="C9" s="208"/>
      <c r="D9" s="208"/>
      <c r="E9" s="219"/>
      <c r="F9" s="208"/>
      <c r="G9" s="215"/>
      <c r="H9" s="221" t="s">
        <v>15</v>
      </c>
      <c r="I9" s="310"/>
      <c r="J9" s="299"/>
      <c r="K9" s="306"/>
      <c r="L9" s="299"/>
      <c r="M9" s="299"/>
      <c r="N9" s="311"/>
      <c r="O9" s="312"/>
      <c r="P9" s="312"/>
      <c r="Q9" s="312"/>
    </row>
    <row r="10" spans="1:17" ht="79.5" customHeight="1" hidden="1">
      <c r="A10" s="213" t="s">
        <v>16</v>
      </c>
      <c r="B10" s="672"/>
      <c r="C10" s="208"/>
      <c r="D10" s="208"/>
      <c r="E10" s="219"/>
      <c r="F10" s="219"/>
      <c r="G10" s="215"/>
      <c r="H10" s="221" t="s">
        <v>15</v>
      </c>
      <c r="I10" s="310"/>
      <c r="J10" s="299"/>
      <c r="K10" s="306"/>
      <c r="L10" s="299"/>
      <c r="M10" s="299"/>
      <c r="N10" s="311"/>
      <c r="O10" s="312"/>
      <c r="P10" s="312"/>
      <c r="Q10" s="312"/>
    </row>
    <row r="11" spans="1:17" ht="79.5" customHeight="1" hidden="1">
      <c r="A11" s="213" t="s">
        <v>17</v>
      </c>
      <c r="B11" s="672"/>
      <c r="C11" s="208"/>
      <c r="D11" s="208"/>
      <c r="E11" s="219"/>
      <c r="F11" s="219"/>
      <c r="G11" s="215"/>
      <c r="H11" s="221" t="s">
        <v>15</v>
      </c>
      <c r="I11" s="310"/>
      <c r="J11" s="299"/>
      <c r="K11" s="306"/>
      <c r="L11" s="299"/>
      <c r="M11" s="299"/>
      <c r="N11" s="311"/>
      <c r="O11" s="312"/>
      <c r="P11" s="312"/>
      <c r="Q11" s="312"/>
    </row>
    <row r="12" spans="1:17" ht="79.5" customHeight="1" hidden="1">
      <c r="A12" s="222"/>
      <c r="B12" s="671"/>
      <c r="C12" s="219"/>
      <c r="D12" s="208"/>
      <c r="E12" s="219"/>
      <c r="F12" s="223"/>
      <c r="G12" s="224"/>
      <c r="H12" s="216"/>
      <c r="I12" s="310"/>
      <c r="J12" s="313"/>
      <c r="K12" s="306"/>
      <c r="L12" s="299"/>
      <c r="M12" s="299"/>
      <c r="N12" s="311"/>
      <c r="O12" s="312"/>
      <c r="P12" s="312"/>
      <c r="Q12" s="312"/>
    </row>
    <row r="13" spans="1:17" ht="58.5" customHeight="1" hidden="1">
      <c r="A13" s="222"/>
      <c r="B13" s="673"/>
      <c r="C13" s="224"/>
      <c r="D13" s="224"/>
      <c r="E13" s="224"/>
      <c r="F13" s="223"/>
      <c r="G13" s="224"/>
      <c r="H13" s="216"/>
      <c r="I13" s="310"/>
      <c r="J13" s="313"/>
      <c r="K13" s="306"/>
      <c r="L13" s="299"/>
      <c r="M13" s="299"/>
      <c r="N13" s="311"/>
      <c r="O13" s="312"/>
      <c r="P13" s="312"/>
      <c r="Q13" s="312"/>
    </row>
    <row r="14" spans="1:17" ht="58.5" customHeight="1" hidden="1">
      <c r="A14" s="213" t="s">
        <v>18</v>
      </c>
      <c r="B14" s="671"/>
      <c r="C14" s="219"/>
      <c r="D14" s="224"/>
      <c r="E14" s="224"/>
      <c r="F14" s="219"/>
      <c r="G14" s="224"/>
      <c r="H14" s="216"/>
      <c r="I14" s="310"/>
      <c r="J14" s="299"/>
      <c r="K14" s="306"/>
      <c r="L14" s="299"/>
      <c r="M14" s="299"/>
      <c r="N14" s="311"/>
      <c r="O14" s="312"/>
      <c r="P14" s="312"/>
      <c r="Q14" s="312"/>
    </row>
    <row r="15" spans="1:17" ht="79.5" customHeight="1" hidden="1">
      <c r="A15" s="213" t="s">
        <v>19</v>
      </c>
      <c r="B15" s="671"/>
      <c r="C15" s="219"/>
      <c r="D15" s="224"/>
      <c r="E15" s="224"/>
      <c r="F15" s="219"/>
      <c r="G15" s="224"/>
      <c r="H15" s="216"/>
      <c r="I15" s="310"/>
      <c r="J15" s="313"/>
      <c r="K15" s="306"/>
      <c r="L15" s="299"/>
      <c r="M15" s="299"/>
      <c r="N15" s="311"/>
      <c r="O15" s="312"/>
      <c r="P15" s="312"/>
      <c r="Q15" s="312"/>
    </row>
    <row r="16" spans="1:17" ht="79.5" customHeight="1" hidden="1">
      <c r="A16" s="213" t="s">
        <v>20</v>
      </c>
      <c r="B16" s="671"/>
      <c r="C16" s="219"/>
      <c r="D16" s="224"/>
      <c r="E16" s="224"/>
      <c r="F16" s="219"/>
      <c r="G16" s="224"/>
      <c r="H16" s="216"/>
      <c r="I16" s="310"/>
      <c r="J16" s="313"/>
      <c r="K16" s="306"/>
      <c r="L16" s="299"/>
      <c r="M16" s="299"/>
      <c r="N16" s="311"/>
      <c r="O16" s="312"/>
      <c r="P16" s="312"/>
      <c r="Q16" s="312"/>
    </row>
    <row r="17" spans="1:17" ht="58.5" customHeight="1" hidden="1">
      <c r="A17" s="227"/>
      <c r="B17" s="673"/>
      <c r="C17" s="224"/>
      <c r="D17" s="224"/>
      <c r="E17" s="224"/>
      <c r="F17" s="223"/>
      <c r="G17" s="224"/>
      <c r="H17" s="216"/>
      <c r="I17" s="310"/>
      <c r="J17" s="313"/>
      <c r="K17" s="306"/>
      <c r="L17" s="299"/>
      <c r="M17" s="299"/>
      <c r="N17" s="311"/>
      <c r="O17" s="312"/>
      <c r="P17" s="312"/>
      <c r="Q17" s="312"/>
    </row>
    <row r="18" spans="1:17" ht="58.5" customHeight="1" hidden="1">
      <c r="A18" s="227"/>
      <c r="B18" s="673"/>
      <c r="C18" s="224"/>
      <c r="D18" s="224"/>
      <c r="E18" s="224"/>
      <c r="F18" s="223"/>
      <c r="G18" s="224"/>
      <c r="H18" s="216"/>
      <c r="I18" s="310"/>
      <c r="J18" s="313"/>
      <c r="K18" s="306"/>
      <c r="L18" s="299"/>
      <c r="M18" s="299"/>
      <c r="N18" s="311"/>
      <c r="O18" s="312"/>
      <c r="P18" s="312"/>
      <c r="Q18" s="312"/>
    </row>
    <row r="19" spans="1:17" ht="58.5" customHeight="1" hidden="1">
      <c r="A19" s="227"/>
      <c r="B19" s="673"/>
      <c r="C19" s="224"/>
      <c r="D19" s="224"/>
      <c r="E19" s="224"/>
      <c r="F19" s="223"/>
      <c r="G19" s="224"/>
      <c r="H19" s="216"/>
      <c r="I19" s="310"/>
      <c r="J19" s="313"/>
      <c r="K19" s="306"/>
      <c r="L19" s="299"/>
      <c r="M19" s="299"/>
      <c r="N19" s="311"/>
      <c r="O19" s="312"/>
      <c r="P19" s="312"/>
      <c r="Q19" s="312"/>
    </row>
    <row r="20" spans="1:17" ht="58.5" customHeight="1" hidden="1">
      <c r="A20" s="227"/>
      <c r="B20" s="673"/>
      <c r="C20" s="224"/>
      <c r="D20" s="224"/>
      <c r="E20" s="224"/>
      <c r="F20" s="223"/>
      <c r="G20" s="224"/>
      <c r="H20" s="216"/>
      <c r="I20" s="310"/>
      <c r="J20" s="313"/>
      <c r="K20" s="306"/>
      <c r="L20" s="299"/>
      <c r="M20" s="299"/>
      <c r="N20" s="311"/>
      <c r="O20" s="312"/>
      <c r="P20" s="312"/>
      <c r="Q20" s="312"/>
    </row>
    <row r="21" spans="1:17" ht="58.5" customHeight="1" hidden="1">
      <c r="A21" s="227"/>
      <c r="B21" s="674"/>
      <c r="C21" s="228"/>
      <c r="D21" s="228"/>
      <c r="E21" s="228"/>
      <c r="F21" s="228"/>
      <c r="G21" s="224"/>
      <c r="H21" s="216"/>
      <c r="I21" s="310"/>
      <c r="J21" s="313"/>
      <c r="K21" s="306"/>
      <c r="L21" s="299"/>
      <c r="M21" s="299"/>
      <c r="N21" s="311"/>
      <c r="O21" s="312"/>
      <c r="P21" s="312"/>
      <c r="Q21" s="312"/>
    </row>
    <row r="22" spans="1:17" ht="58.5" customHeight="1" hidden="1">
      <c r="A22" s="227"/>
      <c r="B22" s="674"/>
      <c r="C22" s="228"/>
      <c r="D22" s="228"/>
      <c r="E22" s="228"/>
      <c r="F22" s="228"/>
      <c r="G22" s="224"/>
      <c r="H22" s="216"/>
      <c r="I22" s="310"/>
      <c r="J22" s="309"/>
      <c r="K22" s="306"/>
      <c r="L22" s="299"/>
      <c r="M22" s="299"/>
      <c r="N22" s="311"/>
      <c r="O22" s="312"/>
      <c r="P22" s="312"/>
      <c r="Q22" s="312"/>
    </row>
    <row r="23" spans="1:17" ht="58.5" customHeight="1" hidden="1">
      <c r="A23" s="227"/>
      <c r="B23" s="673"/>
      <c r="C23" s="224"/>
      <c r="D23" s="224"/>
      <c r="E23" s="224"/>
      <c r="F23" s="223"/>
      <c r="G23" s="224"/>
      <c r="H23" s="216"/>
      <c r="I23" s="311"/>
      <c r="J23" s="316"/>
      <c r="K23" s="306"/>
      <c r="L23" s="317"/>
      <c r="M23" s="299"/>
      <c r="N23" s="311"/>
      <c r="O23" s="312"/>
      <c r="P23" s="312"/>
      <c r="Q23" s="312"/>
    </row>
    <row r="24" spans="1:17" ht="58.5" customHeight="1" hidden="1">
      <c r="A24" s="227"/>
      <c r="B24" s="673"/>
      <c r="C24" s="224"/>
      <c r="D24" s="224"/>
      <c r="E24" s="224"/>
      <c r="F24" s="223"/>
      <c r="G24" s="224"/>
      <c r="H24" s="216"/>
      <c r="I24" s="318"/>
      <c r="J24" s="313"/>
      <c r="K24" s="306"/>
      <c r="L24" s="319"/>
      <c r="M24" s="299"/>
      <c r="N24" s="320"/>
      <c r="O24" s="321"/>
      <c r="P24" s="321"/>
      <c r="Q24" s="321"/>
    </row>
    <row r="25" spans="1:17" ht="63.75" customHeight="1">
      <c r="A25" s="322"/>
      <c r="B25" s="667"/>
      <c r="C25" s="202" t="s">
        <v>1</v>
      </c>
      <c r="D25" s="202" t="s">
        <v>2</v>
      </c>
      <c r="E25" s="202" t="s">
        <v>3</v>
      </c>
      <c r="F25" s="202" t="s">
        <v>4</v>
      </c>
      <c r="G25" s="202" t="s">
        <v>5</v>
      </c>
      <c r="H25" s="202" t="s">
        <v>6</v>
      </c>
      <c r="I25" s="323"/>
      <c r="J25" s="324" t="str">
        <f aca="true" t="shared" si="0" ref="J25:N40">IF(H25=I25,"FINITO"," ")</f>
        <v xml:space="preserve"> </v>
      </c>
      <c r="K25" s="324" t="str">
        <f t="shared" si="0"/>
        <v xml:space="preserve"> </v>
      </c>
      <c r="L25" s="324" t="str">
        <f t="shared" si="0"/>
        <v>FINITO</v>
      </c>
      <c r="M25" s="324" t="str">
        <f t="shared" si="0"/>
        <v xml:space="preserve"> </v>
      </c>
      <c r="N25" s="324" t="str">
        <f t="shared" si="0"/>
        <v xml:space="preserve"> </v>
      </c>
      <c r="O25" s="324"/>
      <c r="P25" s="324" t="str">
        <f>IF(N25=O25,"FINITO"," ")</f>
        <v xml:space="preserve"> </v>
      </c>
      <c r="Q25" s="324"/>
    </row>
    <row r="26" spans="1:17" ht="63.75" customHeight="1">
      <c r="A26" s="325"/>
      <c r="B26" s="668"/>
      <c r="C26" s="206">
        <v>44494</v>
      </c>
      <c r="D26" s="206">
        <v>44495</v>
      </c>
      <c r="E26" s="206">
        <v>44496</v>
      </c>
      <c r="F26" s="206">
        <v>44497</v>
      </c>
      <c r="G26" s="206">
        <v>44498</v>
      </c>
      <c r="H26" s="206">
        <v>44499</v>
      </c>
      <c r="I26" s="323"/>
      <c r="J26" s="324" t="str">
        <f t="shared" si="0"/>
        <v xml:space="preserve"> </v>
      </c>
      <c r="K26" s="324" t="str">
        <f t="shared" si="0"/>
        <v xml:space="preserve"> </v>
      </c>
      <c r="L26" s="324" t="str">
        <f t="shared" si="0"/>
        <v>FINITO</v>
      </c>
      <c r="M26" s="324" t="str">
        <f t="shared" si="0"/>
        <v xml:space="preserve"> </v>
      </c>
      <c r="N26" s="324" t="str">
        <f t="shared" si="0"/>
        <v xml:space="preserve"> </v>
      </c>
      <c r="O26" s="324"/>
      <c r="P26" s="324" t="str">
        <f>IF(N26=O26,"FINITO"," ")</f>
        <v xml:space="preserve"> </v>
      </c>
      <c r="Q26" s="324"/>
    </row>
    <row r="27" spans="1:17" ht="63.75" customHeight="1">
      <c r="A27" s="232" t="s">
        <v>145</v>
      </c>
      <c r="B27" s="675" t="s">
        <v>146</v>
      </c>
      <c r="C27" s="289" t="s">
        <v>118</v>
      </c>
      <c r="D27" s="289" t="s">
        <v>119</v>
      </c>
      <c r="E27" s="289" t="s">
        <v>118</v>
      </c>
      <c r="F27" s="289" t="s">
        <v>119</v>
      </c>
      <c r="G27" s="289" t="s">
        <v>118</v>
      </c>
      <c r="H27" s="289" t="s">
        <v>119</v>
      </c>
      <c r="I27" s="326"/>
      <c r="J27" s="539" t="s">
        <v>110</v>
      </c>
      <c r="K27" s="328">
        <f aca="true" t="shared" si="1" ref="K27:K40">COUNTIF(C$28:H$37,J27)</f>
        <v>3</v>
      </c>
      <c r="L27" s="329">
        <v>20</v>
      </c>
      <c r="M27" s="324" t="str">
        <f t="shared" si="0"/>
        <v xml:space="preserve"> </v>
      </c>
      <c r="N27" s="324" t="str">
        <f aca="true" t="shared" si="2" ref="N27">IF(L27=M27,"FINITO"," ")</f>
        <v xml:space="preserve"> </v>
      </c>
      <c r="O27" s="324"/>
      <c r="P27" s="324" t="str">
        <f>IF(N27=O27,"FINITO"," ")</f>
        <v xml:space="preserve"> </v>
      </c>
      <c r="Q27" s="324" t="str">
        <f aca="true" t="shared" si="3" ref="Q27:Q34">IF(O27=P27,"FINITO"," ")</f>
        <v xml:space="preserve"> </v>
      </c>
    </row>
    <row r="28" spans="1:17" ht="63.75" customHeight="1">
      <c r="A28" s="235" t="s">
        <v>10</v>
      </c>
      <c r="B28" s="676" t="s">
        <v>147</v>
      </c>
      <c r="C28" s="236" t="s">
        <v>52</v>
      </c>
      <c r="D28" s="237" t="s">
        <v>49</v>
      </c>
      <c r="E28" s="237" t="s">
        <v>148</v>
      </c>
      <c r="F28" s="236" t="s">
        <v>52</v>
      </c>
      <c r="G28" s="237" t="s">
        <v>50</v>
      </c>
      <c r="H28" s="237" t="s">
        <v>50</v>
      </c>
      <c r="I28" s="326"/>
      <c r="J28" s="539" t="s">
        <v>54</v>
      </c>
      <c r="K28" s="328">
        <f t="shared" si="1"/>
        <v>3</v>
      </c>
      <c r="L28" s="329">
        <v>15</v>
      </c>
      <c r="M28" s="324" t="str">
        <f t="shared" si="0"/>
        <v xml:space="preserve"> </v>
      </c>
      <c r="N28" s="237" t="s">
        <v>55</v>
      </c>
      <c r="O28" s="328">
        <f aca="true" t="shared" si="4" ref="O28:O34">COUNTIF(C$28:H$37,N28)</f>
        <v>0</v>
      </c>
      <c r="P28" s="329">
        <v>6</v>
      </c>
      <c r="Q28" s="324" t="str">
        <f t="shared" si="3"/>
        <v xml:space="preserve"> </v>
      </c>
    </row>
    <row r="29" spans="1:17" ht="63.75" customHeight="1">
      <c r="A29" s="235" t="s">
        <v>12</v>
      </c>
      <c r="B29" s="676" t="s">
        <v>149</v>
      </c>
      <c r="C29" s="236" t="s">
        <v>52</v>
      </c>
      <c r="D29" s="237" t="s">
        <v>49</v>
      </c>
      <c r="E29" s="237" t="s">
        <v>148</v>
      </c>
      <c r="F29" s="236" t="s">
        <v>52</v>
      </c>
      <c r="G29" s="237" t="s">
        <v>50</v>
      </c>
      <c r="H29" s="237" t="s">
        <v>50</v>
      </c>
      <c r="I29" s="323"/>
      <c r="J29" s="539" t="s">
        <v>51</v>
      </c>
      <c r="K29" s="328">
        <f t="shared" si="1"/>
        <v>3</v>
      </c>
      <c r="L29" s="329">
        <v>20</v>
      </c>
      <c r="M29" s="324" t="str">
        <f t="shared" si="0"/>
        <v xml:space="preserve"> </v>
      </c>
      <c r="N29" s="237" t="s">
        <v>56</v>
      </c>
      <c r="O29" s="328">
        <f t="shared" si="4"/>
        <v>0</v>
      </c>
      <c r="P29" s="329">
        <v>12</v>
      </c>
      <c r="Q29" s="324" t="str">
        <f t="shared" si="3"/>
        <v xml:space="preserve"> </v>
      </c>
    </row>
    <row r="30" spans="1:17" ht="63.75" customHeight="1">
      <c r="A30" s="235" t="s">
        <v>13</v>
      </c>
      <c r="B30" s="676" t="s">
        <v>150</v>
      </c>
      <c r="C30" s="236" t="s">
        <v>52</v>
      </c>
      <c r="D30" s="237" t="s">
        <v>49</v>
      </c>
      <c r="E30" s="237" t="s">
        <v>148</v>
      </c>
      <c r="F30" s="236" t="s">
        <v>52</v>
      </c>
      <c r="G30" s="237" t="s">
        <v>50</v>
      </c>
      <c r="H30" s="237" t="s">
        <v>50</v>
      </c>
      <c r="I30" s="323"/>
      <c r="J30" s="539" t="s">
        <v>168</v>
      </c>
      <c r="K30" s="328">
        <f t="shared" si="1"/>
        <v>0</v>
      </c>
      <c r="L30" s="329">
        <v>20</v>
      </c>
      <c r="M30" s="324" t="str">
        <f t="shared" si="0"/>
        <v xml:space="preserve"> </v>
      </c>
      <c r="N30" s="237" t="s">
        <v>57</v>
      </c>
      <c r="O30" s="328">
        <f t="shared" si="4"/>
        <v>2</v>
      </c>
      <c r="P30" s="329">
        <v>3</v>
      </c>
      <c r="Q30" s="324" t="str">
        <f t="shared" si="3"/>
        <v xml:space="preserve"> </v>
      </c>
    </row>
    <row r="31" spans="1:17" ht="63.75" customHeight="1">
      <c r="A31" s="235" t="s">
        <v>14</v>
      </c>
      <c r="B31" s="676" t="s">
        <v>151</v>
      </c>
      <c r="C31" s="236" t="s">
        <v>52</v>
      </c>
      <c r="D31" s="234" t="s">
        <v>54</v>
      </c>
      <c r="E31" s="234" t="s">
        <v>51</v>
      </c>
      <c r="F31" s="236" t="s">
        <v>52</v>
      </c>
      <c r="G31" s="236" t="s">
        <v>53</v>
      </c>
      <c r="H31" s="476" t="s">
        <v>59</v>
      </c>
      <c r="I31" s="323"/>
      <c r="J31" s="537" t="s">
        <v>58</v>
      </c>
      <c r="K31" s="328">
        <f t="shared" si="1"/>
        <v>0</v>
      </c>
      <c r="L31" s="329">
        <v>20</v>
      </c>
      <c r="M31" s="324" t="str">
        <f t="shared" si="0"/>
        <v xml:space="preserve"> </v>
      </c>
      <c r="N31" s="476" t="s">
        <v>59</v>
      </c>
      <c r="O31" s="328">
        <f t="shared" si="4"/>
        <v>6</v>
      </c>
      <c r="P31" s="329">
        <v>30</v>
      </c>
      <c r="Q31" s="324" t="str">
        <f t="shared" si="3"/>
        <v xml:space="preserve"> </v>
      </c>
    </row>
    <row r="32" spans="1:17" ht="63.75" customHeight="1">
      <c r="A32" s="235" t="s">
        <v>16</v>
      </c>
      <c r="B32" s="676" t="s">
        <v>152</v>
      </c>
      <c r="C32" s="236" t="s">
        <v>52</v>
      </c>
      <c r="D32" s="234" t="s">
        <v>54</v>
      </c>
      <c r="E32" s="234" t="s">
        <v>51</v>
      </c>
      <c r="F32" s="237" t="s">
        <v>57</v>
      </c>
      <c r="G32" s="236" t="s">
        <v>53</v>
      </c>
      <c r="H32" s="476" t="s">
        <v>59</v>
      </c>
      <c r="I32" s="323"/>
      <c r="J32" s="537" t="s">
        <v>120</v>
      </c>
      <c r="K32" s="328">
        <f t="shared" si="1"/>
        <v>0</v>
      </c>
      <c r="L32" s="329">
        <v>35</v>
      </c>
      <c r="M32" s="324" t="str">
        <f t="shared" si="0"/>
        <v xml:space="preserve"> </v>
      </c>
      <c r="N32" s="238" t="s">
        <v>60</v>
      </c>
      <c r="O32" s="328">
        <f t="shared" si="4"/>
        <v>0</v>
      </c>
      <c r="P32" s="329">
        <v>12</v>
      </c>
      <c r="Q32" s="324" t="str">
        <f t="shared" si="3"/>
        <v xml:space="preserve"> </v>
      </c>
    </row>
    <row r="33" spans="1:17" ht="63.75" customHeight="1">
      <c r="A33" s="235" t="s">
        <v>17</v>
      </c>
      <c r="B33" s="676" t="s">
        <v>153</v>
      </c>
      <c r="C33" s="545" t="s">
        <v>175</v>
      </c>
      <c r="D33" s="234" t="s">
        <v>54</v>
      </c>
      <c r="E33" s="234" t="s">
        <v>51</v>
      </c>
      <c r="F33" s="237" t="s">
        <v>57</v>
      </c>
      <c r="G33" s="236" t="s">
        <v>53</v>
      </c>
      <c r="H33" s="476" t="s">
        <v>59</v>
      </c>
      <c r="I33" s="323"/>
      <c r="J33" s="537" t="s">
        <v>52</v>
      </c>
      <c r="K33" s="328">
        <f t="shared" si="1"/>
        <v>9</v>
      </c>
      <c r="L33" s="329">
        <v>15</v>
      </c>
      <c r="M33" s="324" t="str">
        <f t="shared" si="0"/>
        <v xml:space="preserve"> </v>
      </c>
      <c r="N33" s="378" t="s">
        <v>61</v>
      </c>
      <c r="O33" s="328">
        <f t="shared" si="4"/>
        <v>0</v>
      </c>
      <c r="P33" s="324" t="s">
        <v>154</v>
      </c>
      <c r="Q33" s="324" t="str">
        <f t="shared" si="3"/>
        <v xml:space="preserve"> </v>
      </c>
    </row>
    <row r="34" spans="1:17" ht="63.75" customHeight="1">
      <c r="A34" s="330"/>
      <c r="B34" s="677"/>
      <c r="C34" s="331"/>
      <c r="D34" s="304"/>
      <c r="E34" s="304"/>
      <c r="F34" s="304"/>
      <c r="G34" s="304"/>
      <c r="H34" s="533" t="s">
        <v>177</v>
      </c>
      <c r="I34" s="323"/>
      <c r="J34" s="537" t="s">
        <v>62</v>
      </c>
      <c r="K34" s="328">
        <f t="shared" si="1"/>
        <v>0</v>
      </c>
      <c r="L34" s="329">
        <v>36</v>
      </c>
      <c r="M34" s="324" t="str">
        <f t="shared" si="0"/>
        <v xml:space="preserve"> </v>
      </c>
      <c r="N34" s="378" t="s">
        <v>155</v>
      </c>
      <c r="O34" s="328">
        <f t="shared" si="4"/>
        <v>0</v>
      </c>
      <c r="P34" s="329">
        <v>0</v>
      </c>
      <c r="Q34" s="324" t="str">
        <f t="shared" si="3"/>
        <v>FINITO</v>
      </c>
    </row>
    <row r="35" spans="1:17" ht="63.75" customHeight="1">
      <c r="A35" s="235" t="s">
        <v>18</v>
      </c>
      <c r="B35" s="677"/>
      <c r="C35" s="331"/>
      <c r="D35" s="234" t="s">
        <v>110</v>
      </c>
      <c r="E35" s="304"/>
      <c r="F35" s="476" t="s">
        <v>59</v>
      </c>
      <c r="G35" s="304"/>
      <c r="H35" s="304"/>
      <c r="I35" s="323"/>
      <c r="J35" s="537" t="s">
        <v>53</v>
      </c>
      <c r="K35" s="328">
        <f t="shared" si="1"/>
        <v>3</v>
      </c>
      <c r="L35" s="329">
        <v>20</v>
      </c>
      <c r="M35" s="324" t="str">
        <f t="shared" si="0"/>
        <v xml:space="preserve"> </v>
      </c>
      <c r="N35" s="332"/>
      <c r="O35" s="333"/>
      <c r="P35" s="334"/>
      <c r="Q35" s="335"/>
    </row>
    <row r="36" spans="1:17" ht="63.75" customHeight="1">
      <c r="A36" s="235" t="s">
        <v>19</v>
      </c>
      <c r="B36" s="677"/>
      <c r="C36" s="331"/>
      <c r="D36" s="234" t="s">
        <v>110</v>
      </c>
      <c r="E36" s="304"/>
      <c r="F36" s="476" t="s">
        <v>59</v>
      </c>
      <c r="G36" s="304"/>
      <c r="H36" s="304"/>
      <c r="I36" s="323"/>
      <c r="J36" s="537" t="s">
        <v>156</v>
      </c>
      <c r="K36" s="328">
        <f t="shared" si="1"/>
        <v>0</v>
      </c>
      <c r="L36" s="329">
        <v>7</v>
      </c>
      <c r="M36" s="324" t="str">
        <f t="shared" si="0"/>
        <v xml:space="preserve"> </v>
      </c>
      <c r="N36" s="336"/>
      <c r="O36" s="337"/>
      <c r="P36" s="338"/>
      <c r="Q36" s="339"/>
    </row>
    <row r="37" spans="1:17" ht="63.75" customHeight="1">
      <c r="A37" s="235" t="s">
        <v>20</v>
      </c>
      <c r="B37" s="677"/>
      <c r="C37" s="331"/>
      <c r="D37" s="234" t="s">
        <v>110</v>
      </c>
      <c r="E37" s="304"/>
      <c r="F37" s="476" t="s">
        <v>59</v>
      </c>
      <c r="G37" s="304"/>
      <c r="H37" s="304"/>
      <c r="I37" s="323"/>
      <c r="J37" s="537" t="s">
        <v>157</v>
      </c>
      <c r="K37" s="328">
        <f t="shared" si="1"/>
        <v>0</v>
      </c>
      <c r="L37" s="329">
        <v>3</v>
      </c>
      <c r="M37" s="324" t="str">
        <f t="shared" si="0"/>
        <v xml:space="preserve"> </v>
      </c>
      <c r="N37" s="336"/>
      <c r="O37" s="337"/>
      <c r="P37" s="338"/>
      <c r="Q37" s="339"/>
    </row>
    <row r="38" spans="1:17" ht="63.75" customHeight="1">
      <c r="A38" s="340"/>
      <c r="B38" s="677"/>
      <c r="C38" s="331"/>
      <c r="D38" s="304"/>
      <c r="E38" s="304"/>
      <c r="F38" s="533" t="s">
        <v>176</v>
      </c>
      <c r="G38" s="304"/>
      <c r="H38" s="304"/>
      <c r="I38" s="323"/>
      <c r="J38" s="541" t="s">
        <v>134</v>
      </c>
      <c r="K38" s="328">
        <f>COUNTIF(C$28:H$37,J38)</f>
        <v>0</v>
      </c>
      <c r="L38" s="329">
        <v>12</v>
      </c>
      <c r="M38" s="324" t="str">
        <f t="shared" si="0"/>
        <v xml:space="preserve"> </v>
      </c>
      <c r="N38" s="336"/>
      <c r="O38" s="337"/>
      <c r="P38" s="338"/>
      <c r="Q38" s="339"/>
    </row>
    <row r="39" spans="1:17" ht="63.75" customHeight="1">
      <c r="A39" s="341"/>
      <c r="B39" s="677"/>
      <c r="C39" s="331"/>
      <c r="D39" s="304"/>
      <c r="E39" s="304"/>
      <c r="F39" s="304"/>
      <c r="G39" s="304"/>
      <c r="H39" s="304"/>
      <c r="I39" s="323"/>
      <c r="J39" s="541" t="s">
        <v>49</v>
      </c>
      <c r="K39" s="328">
        <f t="shared" si="1"/>
        <v>3</v>
      </c>
      <c r="L39" s="329">
        <v>30</v>
      </c>
      <c r="M39" s="324" t="str">
        <f t="shared" si="0"/>
        <v xml:space="preserve"> </v>
      </c>
      <c r="N39" s="336"/>
      <c r="O39" s="337"/>
      <c r="P39" s="338"/>
      <c r="Q39" s="339"/>
    </row>
    <row r="40" spans="1:17" ht="63.75" customHeight="1">
      <c r="A40" s="315"/>
      <c r="B40" s="677"/>
      <c r="C40" s="331"/>
      <c r="D40" s="304"/>
      <c r="E40" s="304"/>
      <c r="F40" s="304"/>
      <c r="G40" s="304"/>
      <c r="H40" s="304"/>
      <c r="I40" s="323"/>
      <c r="J40" s="541" t="s">
        <v>50</v>
      </c>
      <c r="K40" s="328">
        <f t="shared" si="1"/>
        <v>6</v>
      </c>
      <c r="L40" s="329">
        <v>30</v>
      </c>
      <c r="M40" s="324" t="str">
        <f t="shared" si="0"/>
        <v xml:space="preserve"> </v>
      </c>
      <c r="N40" s="336"/>
      <c r="O40" s="337"/>
      <c r="P40" s="338"/>
      <c r="Q40" s="339"/>
    </row>
    <row r="41" spans="1:17" ht="63.75" customHeight="1">
      <c r="A41" s="543"/>
      <c r="B41" s="678"/>
      <c r="C41" s="202" t="s">
        <v>1</v>
      </c>
      <c r="D41" s="202" t="s">
        <v>2</v>
      </c>
      <c r="E41" s="202" t="s">
        <v>3</v>
      </c>
      <c r="F41" s="202" t="s">
        <v>4</v>
      </c>
      <c r="G41" s="202" t="s">
        <v>5</v>
      </c>
      <c r="H41" s="202" t="s">
        <v>6</v>
      </c>
      <c r="I41" s="544"/>
      <c r="J41" s="447"/>
      <c r="K41" s="379"/>
      <c r="L41" s="379"/>
      <c r="M41" s="379"/>
      <c r="N41" s="380"/>
      <c r="O41" s="380"/>
      <c r="P41" s="381"/>
      <c r="Q41" s="382"/>
    </row>
    <row r="42" spans="1:17" ht="63.75" customHeight="1">
      <c r="A42" s="325"/>
      <c r="B42" s="668"/>
      <c r="C42" s="206">
        <v>44501</v>
      </c>
      <c r="D42" s="206">
        <v>44502</v>
      </c>
      <c r="E42" s="206">
        <v>44503</v>
      </c>
      <c r="F42" s="206">
        <v>44504</v>
      </c>
      <c r="G42" s="206">
        <v>44505</v>
      </c>
      <c r="H42" s="206">
        <v>44506</v>
      </c>
      <c r="I42" s="323"/>
      <c r="J42" s="383"/>
      <c r="K42" s="383"/>
      <c r="L42" s="383"/>
      <c r="M42" s="383"/>
      <c r="N42" s="448"/>
      <c r="O42" s="384"/>
      <c r="P42" s="385"/>
      <c r="Q42" s="386"/>
    </row>
    <row r="43" spans="1:17" ht="63.75" customHeight="1">
      <c r="A43" s="232" t="s">
        <v>145</v>
      </c>
      <c r="B43" s="675" t="s">
        <v>146</v>
      </c>
      <c r="C43" s="477"/>
      <c r="D43" s="289" t="s">
        <v>119</v>
      </c>
      <c r="E43" s="289" t="s">
        <v>118</v>
      </c>
      <c r="F43" s="289" t="s">
        <v>119</v>
      </c>
      <c r="G43" s="289" t="s">
        <v>118</v>
      </c>
      <c r="H43" s="289" t="s">
        <v>118</v>
      </c>
      <c r="I43" s="323"/>
      <c r="J43" s="389" t="str">
        <f aca="true" t="shared" si="5" ref="J43:J53">J27</f>
        <v>FARMACOLOGIA Dott. MUZZI</v>
      </c>
      <c r="K43" s="387">
        <f aca="true" t="shared" si="6" ref="K43:K56">COUNTIF(C$44:H$53,J43)+K27</f>
        <v>6</v>
      </c>
      <c r="L43" s="388">
        <f aca="true" t="shared" si="7" ref="L43:L53">L27</f>
        <v>20</v>
      </c>
      <c r="M43" s="389" t="str">
        <f aca="true" t="shared" si="8" ref="M43:M56">IF(K43=L43,"FINITO"," ")</f>
        <v xml:space="preserve"> </v>
      </c>
      <c r="N43" s="391" t="str">
        <f aca="true" t="shared" si="9" ref="N43:N50">N27</f>
        <v xml:space="preserve"> </v>
      </c>
      <c r="O43" s="387">
        <f aca="true" t="shared" si="10" ref="O43:O50">COUNTIF(C$44:H$53,N43)+O27</f>
        <v>0</v>
      </c>
      <c r="P43" s="390" t="str">
        <f aca="true" t="shared" si="11" ref="P43:P50">P27</f>
        <v xml:space="preserve"> </v>
      </c>
      <c r="Q43" s="383"/>
    </row>
    <row r="44" spans="1:17" ht="63.75" customHeight="1">
      <c r="A44" s="235" t="s">
        <v>10</v>
      </c>
      <c r="B44" s="676" t="s">
        <v>147</v>
      </c>
      <c r="C44" s="477"/>
      <c r="D44" s="236" t="s">
        <v>52</v>
      </c>
      <c r="E44" s="234" t="s">
        <v>54</v>
      </c>
      <c r="F44" s="237" t="s">
        <v>49</v>
      </c>
      <c r="G44" s="237" t="s">
        <v>50</v>
      </c>
      <c r="H44" s="236" t="s">
        <v>62</v>
      </c>
      <c r="I44" s="326"/>
      <c r="J44" s="389" t="str">
        <f t="shared" si="5"/>
        <v>ANESTESIOLOGIA Dott. CATALDO</v>
      </c>
      <c r="K44" s="387">
        <f t="shared" si="6"/>
        <v>6</v>
      </c>
      <c r="L44" s="388">
        <f t="shared" si="7"/>
        <v>15</v>
      </c>
      <c r="M44" s="389" t="str">
        <f t="shared" si="8"/>
        <v xml:space="preserve"> </v>
      </c>
      <c r="N44" s="391" t="str">
        <f t="shared" si="9"/>
        <v xml:space="preserve"> Assistenza Pre e Post Operatoria - Drenaggi- CI INF.CA 3 E 4</v>
      </c>
      <c r="O44" s="387">
        <f t="shared" si="10"/>
        <v>0</v>
      </c>
      <c r="P44" s="390">
        <f t="shared" si="11"/>
        <v>6</v>
      </c>
      <c r="Q44" s="383"/>
    </row>
    <row r="45" spans="1:17" ht="63.75" customHeight="1">
      <c r="A45" s="235" t="s">
        <v>12</v>
      </c>
      <c r="B45" s="676" t="s">
        <v>149</v>
      </c>
      <c r="C45" s="477"/>
      <c r="D45" s="236" t="s">
        <v>52</v>
      </c>
      <c r="E45" s="234" t="s">
        <v>54</v>
      </c>
      <c r="F45" s="237" t="s">
        <v>49</v>
      </c>
      <c r="G45" s="237" t="s">
        <v>50</v>
      </c>
      <c r="H45" s="236" t="s">
        <v>62</v>
      </c>
      <c r="I45" s="326"/>
      <c r="J45" s="389" t="str">
        <f t="shared" si="5"/>
        <v>CHIRURGIA GENERALE Dott. CORVESE</v>
      </c>
      <c r="K45" s="387">
        <f t="shared" si="6"/>
        <v>6</v>
      </c>
      <c r="L45" s="390">
        <f t="shared" si="7"/>
        <v>20</v>
      </c>
      <c r="M45" s="391" t="str">
        <f t="shared" si="8"/>
        <v xml:space="preserve"> </v>
      </c>
      <c r="N45" s="391" t="str">
        <f t="shared" si="9"/>
        <v>PERCORSO STER + ECG - CI INF.CA 3 E 4</v>
      </c>
      <c r="O45" s="387">
        <f t="shared" si="10"/>
        <v>0</v>
      </c>
      <c r="P45" s="390">
        <f t="shared" si="11"/>
        <v>12</v>
      </c>
      <c r="Q45" s="383"/>
    </row>
    <row r="46" spans="1:17" ht="63.75" customHeight="1">
      <c r="A46" s="235" t="s">
        <v>13</v>
      </c>
      <c r="B46" s="676" t="s">
        <v>150</v>
      </c>
      <c r="C46" s="477"/>
      <c r="D46" s="236" t="s">
        <v>52</v>
      </c>
      <c r="E46" s="234" t="s">
        <v>54</v>
      </c>
      <c r="F46" s="237" t="s">
        <v>49</v>
      </c>
      <c r="G46" s="237" t="s">
        <v>50</v>
      </c>
      <c r="H46" s="236" t="s">
        <v>62</v>
      </c>
      <c r="I46" s="323"/>
      <c r="J46" s="389" t="str">
        <f t="shared" si="5"/>
        <v>MEDICINA INTERNA Dott. Loccisano</v>
      </c>
      <c r="K46" s="387">
        <f t="shared" si="6"/>
        <v>3</v>
      </c>
      <c r="L46" s="390">
        <f t="shared" si="7"/>
        <v>20</v>
      </c>
      <c r="M46" s="391" t="str">
        <f t="shared" si="8"/>
        <v xml:space="preserve"> </v>
      </c>
      <c r="N46" s="391" t="str">
        <f t="shared" si="9"/>
        <v xml:space="preserve">CI INF.CA 3 E 4 (PIANIFICAZIONE) </v>
      </c>
      <c r="O46" s="387">
        <f t="shared" si="10"/>
        <v>2</v>
      </c>
      <c r="P46" s="390">
        <f t="shared" si="11"/>
        <v>3</v>
      </c>
      <c r="Q46" s="383"/>
    </row>
    <row r="47" spans="1:17" ht="63.75" customHeight="1">
      <c r="A47" s="235" t="s">
        <v>14</v>
      </c>
      <c r="B47" s="676" t="s">
        <v>151</v>
      </c>
      <c r="C47" s="477"/>
      <c r="D47" s="476" t="s">
        <v>59</v>
      </c>
      <c r="E47" s="478" t="s">
        <v>168</v>
      </c>
      <c r="F47" s="476" t="s">
        <v>59</v>
      </c>
      <c r="G47" s="236" t="s">
        <v>53</v>
      </c>
      <c r="H47" s="236" t="s">
        <v>62</v>
      </c>
      <c r="I47" s="323"/>
      <c r="J47" s="389" t="str">
        <f t="shared" si="5"/>
        <v>STATISTICA MEDICA Dr. Falasca</v>
      </c>
      <c r="K47" s="387">
        <f t="shared" si="6"/>
        <v>0</v>
      </c>
      <c r="L47" s="390">
        <f t="shared" si="7"/>
        <v>20</v>
      </c>
      <c r="M47" s="391" t="str">
        <f t="shared" si="8"/>
        <v xml:space="preserve"> </v>
      </c>
      <c r="N47" s="391" t="str">
        <f t="shared" si="9"/>
        <v>LABORATORIO 2/ATT.SEM (DOSSIER VARI -VIDEOSNG)</v>
      </c>
      <c r="O47" s="387">
        <f t="shared" si="10"/>
        <v>12</v>
      </c>
      <c r="P47" s="390">
        <f t="shared" si="11"/>
        <v>30</v>
      </c>
      <c r="Q47" s="383"/>
    </row>
    <row r="48" spans="1:17" ht="63.75" customHeight="1">
      <c r="A48" s="235" t="s">
        <v>16</v>
      </c>
      <c r="B48" s="676" t="s">
        <v>152</v>
      </c>
      <c r="C48" s="477"/>
      <c r="D48" s="476" t="s">
        <v>59</v>
      </c>
      <c r="E48" s="478" t="s">
        <v>168</v>
      </c>
      <c r="F48" s="476" t="s">
        <v>59</v>
      </c>
      <c r="G48" s="236" t="s">
        <v>53</v>
      </c>
      <c r="H48" s="236" t="s">
        <v>62</v>
      </c>
      <c r="I48" s="323"/>
      <c r="J48" s="389" t="str">
        <f t="shared" si="5"/>
        <v xml:space="preserve">IGIENE GEN APPL EPIDEMIOLOGIA Dott. </v>
      </c>
      <c r="K48" s="387">
        <f t="shared" si="6"/>
        <v>0</v>
      </c>
      <c r="L48" s="390">
        <f t="shared" si="7"/>
        <v>35</v>
      </c>
      <c r="M48" s="391" t="str">
        <f t="shared" si="8"/>
        <v xml:space="preserve"> </v>
      </c>
      <c r="N48" s="391" t="str">
        <f t="shared" si="9"/>
        <v>LABORATORIO 2/ATT.SEM (METODOLOGIA)</v>
      </c>
      <c r="O48" s="387">
        <f t="shared" si="10"/>
        <v>0</v>
      </c>
      <c r="P48" s="390">
        <f t="shared" si="11"/>
        <v>12</v>
      </c>
      <c r="Q48" s="383"/>
    </row>
    <row r="49" spans="1:17" ht="63.75" customHeight="1">
      <c r="A49" s="235" t="s">
        <v>17</v>
      </c>
      <c r="B49" s="676" t="s">
        <v>153</v>
      </c>
      <c r="C49" s="477"/>
      <c r="D49" s="476" t="s">
        <v>59</v>
      </c>
      <c r="E49" s="478" t="s">
        <v>168</v>
      </c>
      <c r="F49" s="476" t="s">
        <v>59</v>
      </c>
      <c r="G49" s="236" t="s">
        <v>53</v>
      </c>
      <c r="H49" s="236" t="s">
        <v>62</v>
      </c>
      <c r="I49" s="323"/>
      <c r="J49" s="389" t="str">
        <f t="shared" si="5"/>
        <v>SCIENZE INF.CHE METODOL Dott.ssa Di Caprio</v>
      </c>
      <c r="K49" s="387">
        <f t="shared" si="6"/>
        <v>12</v>
      </c>
      <c r="L49" s="390">
        <f t="shared" si="7"/>
        <v>15</v>
      </c>
      <c r="M49" s="391" t="str">
        <f t="shared" si="8"/>
        <v xml:space="preserve"> </v>
      </c>
      <c r="N49" s="391" t="str">
        <f t="shared" si="9"/>
        <v>SEMINARIO CARDIOLOGIA DOTT.SSA FRONGILLO - CI MED E FARM</v>
      </c>
      <c r="O49" s="387">
        <f t="shared" si="10"/>
        <v>0</v>
      </c>
      <c r="P49" s="391" t="str">
        <f t="shared" si="11"/>
        <v>???</v>
      </c>
      <c r="Q49" s="383"/>
    </row>
    <row r="50" spans="1:17" ht="63.75" customHeight="1">
      <c r="A50" s="330"/>
      <c r="B50" s="679"/>
      <c r="C50" s="477"/>
      <c r="D50" s="533" t="s">
        <v>177</v>
      </c>
      <c r="E50" s="304"/>
      <c r="F50" s="533" t="s">
        <v>179</v>
      </c>
      <c r="G50" s="304"/>
      <c r="H50" s="304"/>
      <c r="I50" s="323"/>
      <c r="J50" s="389" t="str">
        <f t="shared" si="5"/>
        <v>SCIENZE INF.CHE SANITA PUBB Dott.ssa Colantuono</v>
      </c>
      <c r="K50" s="387">
        <f t="shared" si="6"/>
        <v>6</v>
      </c>
      <c r="L50" s="390">
        <f t="shared" si="7"/>
        <v>36</v>
      </c>
      <c r="M50" s="391" t="str">
        <f t="shared" si="8"/>
        <v xml:space="preserve"> </v>
      </c>
      <c r="N50" s="449" t="str">
        <f t="shared" si="9"/>
        <v>CURE PALLIATIVE - CI MED E FARM Dott.ssa Anna Maria Di Buduo</v>
      </c>
      <c r="O50" s="392">
        <f t="shared" si="10"/>
        <v>0</v>
      </c>
      <c r="P50" s="393">
        <f t="shared" si="11"/>
        <v>0</v>
      </c>
      <c r="Q50" s="394"/>
    </row>
    <row r="51" spans="1:17" ht="63.75" customHeight="1">
      <c r="A51" s="235" t="s">
        <v>18</v>
      </c>
      <c r="B51" s="679"/>
      <c r="C51" s="477"/>
      <c r="D51" s="234" t="s">
        <v>110</v>
      </c>
      <c r="E51" s="533" t="s">
        <v>169</v>
      </c>
      <c r="F51" s="234" t="s">
        <v>51</v>
      </c>
      <c r="G51" s="304"/>
      <c r="H51" s="304"/>
      <c r="I51" s="323"/>
      <c r="J51" s="389" t="str">
        <f t="shared" si="5"/>
        <v>INFORMATICA Dott. Ssa TRAMONTANO</v>
      </c>
      <c r="K51" s="387">
        <f t="shared" si="6"/>
        <v>6</v>
      </c>
      <c r="L51" s="390">
        <f t="shared" si="7"/>
        <v>20</v>
      </c>
      <c r="M51" s="391" t="str">
        <f t="shared" si="8"/>
        <v xml:space="preserve"> </v>
      </c>
      <c r="N51" s="450"/>
      <c r="O51" s="395"/>
      <c r="P51" s="396"/>
      <c r="Q51" s="397"/>
    </row>
    <row r="52" spans="1:17" ht="63.75" customHeight="1">
      <c r="A52" s="235" t="s">
        <v>19</v>
      </c>
      <c r="B52" s="679"/>
      <c r="C52" s="477"/>
      <c r="D52" s="234" t="s">
        <v>110</v>
      </c>
      <c r="E52" s="533" t="s">
        <v>169</v>
      </c>
      <c r="F52" s="234" t="s">
        <v>51</v>
      </c>
      <c r="G52" s="304"/>
      <c r="H52" s="304"/>
      <c r="I52" s="323"/>
      <c r="J52" s="389" t="str">
        <f t="shared" si="5"/>
        <v>LAVORI DI GRUPPO IGIENE</v>
      </c>
      <c r="K52" s="387">
        <f t="shared" si="6"/>
        <v>0</v>
      </c>
      <c r="L52" s="390">
        <f t="shared" si="7"/>
        <v>7</v>
      </c>
      <c r="M52" s="391" t="str">
        <f t="shared" si="8"/>
        <v xml:space="preserve"> </v>
      </c>
      <c r="N52" s="450"/>
      <c r="O52" s="395"/>
      <c r="P52" s="396"/>
      <c r="Q52" s="397"/>
    </row>
    <row r="53" spans="1:17" ht="63.75" customHeight="1">
      <c r="A53" s="235" t="s">
        <v>20</v>
      </c>
      <c r="B53" s="679"/>
      <c r="C53" s="477"/>
      <c r="D53" s="234" t="s">
        <v>110</v>
      </c>
      <c r="E53" s="533" t="s">
        <v>169</v>
      </c>
      <c r="F53" s="234" t="s">
        <v>51</v>
      </c>
      <c r="G53" s="304"/>
      <c r="H53" s="304"/>
      <c r="I53" s="323"/>
      <c r="J53" s="389" t="str">
        <f t="shared" si="5"/>
        <v>SEMINARIO OPI</v>
      </c>
      <c r="K53" s="387">
        <f t="shared" si="6"/>
        <v>0</v>
      </c>
      <c r="L53" s="390">
        <f t="shared" si="7"/>
        <v>3</v>
      </c>
      <c r="M53" s="391" t="str">
        <f t="shared" si="8"/>
        <v xml:space="preserve"> </v>
      </c>
      <c r="N53" s="450"/>
      <c r="O53" s="395"/>
      <c r="P53" s="396"/>
      <c r="Q53" s="397"/>
    </row>
    <row r="54" spans="1:17" ht="63.75" customHeight="1">
      <c r="A54" s="340"/>
      <c r="B54" s="679"/>
      <c r="C54" s="477"/>
      <c r="D54" s="304"/>
      <c r="E54" s="304"/>
      <c r="F54" s="304"/>
      <c r="G54" s="304"/>
      <c r="H54" s="304"/>
      <c r="I54" s="323"/>
      <c r="J54" s="389" t="str">
        <f aca="true" t="shared" si="12" ref="J54:J56">J38</f>
        <v>INFERM.CA CLIN MED SPEC Dott. CARPICO</v>
      </c>
      <c r="K54" s="387">
        <f t="shared" si="6"/>
        <v>0</v>
      </c>
      <c r="L54" s="390">
        <f aca="true" t="shared" si="13" ref="L54:L56">L38</f>
        <v>12</v>
      </c>
      <c r="M54" s="391" t="str">
        <f t="shared" si="8"/>
        <v xml:space="preserve"> </v>
      </c>
      <c r="N54" s="450"/>
      <c r="O54" s="395"/>
      <c r="P54" s="396"/>
      <c r="Q54" s="397"/>
    </row>
    <row r="55" spans="1:17" ht="63.75" customHeight="1">
      <c r="A55" s="341"/>
      <c r="B55" s="679"/>
      <c r="C55" s="477"/>
      <c r="D55" s="535"/>
      <c r="E55" s="304"/>
      <c r="F55" s="304"/>
      <c r="G55" s="304"/>
      <c r="H55" s="304"/>
      <c r="I55" s="323"/>
      <c r="J55" s="389" t="str">
        <f t="shared" si="12"/>
        <v>INFERM.CA CLIN MED GEN Dott. Balzoni</v>
      </c>
      <c r="K55" s="387">
        <f t="shared" si="6"/>
        <v>6</v>
      </c>
      <c r="L55" s="390">
        <f t="shared" si="13"/>
        <v>30</v>
      </c>
      <c r="M55" s="391" t="str">
        <f t="shared" si="8"/>
        <v xml:space="preserve"> </v>
      </c>
      <c r="N55" s="450"/>
      <c r="O55" s="395"/>
      <c r="P55" s="396"/>
      <c r="Q55" s="397"/>
    </row>
    <row r="56" spans="1:17" ht="63.75" customHeight="1">
      <c r="A56" s="315"/>
      <c r="B56" s="679"/>
      <c r="C56" s="477"/>
      <c r="D56" s="304"/>
      <c r="E56" s="304"/>
      <c r="F56" s="304"/>
      <c r="G56" s="304"/>
      <c r="H56" s="304"/>
      <c r="I56" s="323"/>
      <c r="J56" s="389" t="str">
        <f t="shared" si="12"/>
        <v xml:space="preserve">INFERM.CA CLIN CHI GEN Dott.ssa Calcagni </v>
      </c>
      <c r="K56" s="387">
        <f t="shared" si="6"/>
        <v>9</v>
      </c>
      <c r="L56" s="390">
        <f t="shared" si="13"/>
        <v>30</v>
      </c>
      <c r="M56" s="391" t="str">
        <f t="shared" si="8"/>
        <v xml:space="preserve"> </v>
      </c>
      <c r="N56" s="450"/>
      <c r="O56" s="395"/>
      <c r="P56" s="396"/>
      <c r="Q56" s="397"/>
    </row>
    <row r="57" spans="1:17" ht="63.75" customHeight="1">
      <c r="A57" s="322"/>
      <c r="B57" s="667"/>
      <c r="C57" s="202" t="s">
        <v>1</v>
      </c>
      <c r="D57" s="202" t="s">
        <v>2</v>
      </c>
      <c r="E57" s="202" t="s">
        <v>3</v>
      </c>
      <c r="F57" s="202" t="s">
        <v>4</v>
      </c>
      <c r="G57" s="202" t="s">
        <v>5</v>
      </c>
      <c r="H57" s="202" t="s">
        <v>6</v>
      </c>
      <c r="I57" s="323"/>
      <c r="J57" s="398"/>
      <c r="K57" s="387"/>
      <c r="L57" s="398"/>
      <c r="M57" s="398"/>
      <c r="N57" s="450"/>
      <c r="O57" s="395"/>
      <c r="P57" s="396"/>
      <c r="Q57" s="397"/>
    </row>
    <row r="58" spans="1:17" ht="63.75" customHeight="1">
      <c r="A58" s="325"/>
      <c r="B58" s="668"/>
      <c r="C58" s="206">
        <v>44508</v>
      </c>
      <c r="D58" s="206">
        <v>44509</v>
      </c>
      <c r="E58" s="206">
        <v>44510</v>
      </c>
      <c r="F58" s="206">
        <v>44511</v>
      </c>
      <c r="G58" s="206">
        <v>44512</v>
      </c>
      <c r="H58" s="206">
        <v>44513</v>
      </c>
      <c r="I58" s="323"/>
      <c r="J58" s="398"/>
      <c r="K58" s="387"/>
      <c r="L58" s="398"/>
      <c r="M58" s="398"/>
      <c r="N58" s="448"/>
      <c r="O58" s="384"/>
      <c r="P58" s="385"/>
      <c r="Q58" s="386"/>
    </row>
    <row r="59" spans="1:17" ht="63.75" customHeight="1">
      <c r="A59" s="232" t="s">
        <v>145</v>
      </c>
      <c r="B59" s="675" t="s">
        <v>146</v>
      </c>
      <c r="C59" s="289" t="s">
        <v>118</v>
      </c>
      <c r="D59" s="289" t="s">
        <v>119</v>
      </c>
      <c r="E59" s="289" t="s">
        <v>118</v>
      </c>
      <c r="F59" s="289" t="s">
        <v>119</v>
      </c>
      <c r="G59" s="289" t="s">
        <v>118</v>
      </c>
      <c r="H59" s="289" t="s">
        <v>119</v>
      </c>
      <c r="I59" s="323"/>
      <c r="J59" s="389" t="str">
        <f aca="true" t="shared" si="14" ref="J59:J72">J43</f>
        <v>FARMACOLOGIA Dott. MUZZI</v>
      </c>
      <c r="K59" s="387">
        <f aca="true" t="shared" si="15" ref="K59:K72">COUNTIF(C$60:H$69,J59)+K43</f>
        <v>9</v>
      </c>
      <c r="L59" s="390">
        <f aca="true" t="shared" si="16" ref="L59:L72">L43</f>
        <v>20</v>
      </c>
      <c r="M59" s="391" t="str">
        <f aca="true" t="shared" si="17" ref="M59:M72">IF(K59=L59,"FINITO"," ")</f>
        <v xml:space="preserve"> </v>
      </c>
      <c r="N59" s="391" t="str">
        <f aca="true" t="shared" si="18" ref="N59:N66">N43</f>
        <v xml:space="preserve"> </v>
      </c>
      <c r="O59" s="387">
        <f aca="true" t="shared" si="19" ref="O59:O66">COUNTIF(C$60:H$69,N59)+O43</f>
        <v>0</v>
      </c>
      <c r="P59" s="390" t="str">
        <f aca="true" t="shared" si="20" ref="P59:P66">P43</f>
        <v xml:space="preserve"> </v>
      </c>
      <c r="Q59" s="383"/>
    </row>
    <row r="60" spans="1:17" ht="63.75" customHeight="1">
      <c r="A60" s="235" t="s">
        <v>10</v>
      </c>
      <c r="B60" s="676" t="s">
        <v>147</v>
      </c>
      <c r="C60" s="238" t="s">
        <v>60</v>
      </c>
      <c r="D60" s="236" t="s">
        <v>62</v>
      </c>
      <c r="E60" s="237" t="s">
        <v>49</v>
      </c>
      <c r="F60" s="237" t="s">
        <v>50</v>
      </c>
      <c r="G60" s="236" t="s">
        <v>62</v>
      </c>
      <c r="H60" s="237" t="s">
        <v>134</v>
      </c>
      <c r="I60" s="323"/>
      <c r="J60" s="389" t="str">
        <f t="shared" si="14"/>
        <v>ANESTESIOLOGIA Dott. CATALDO</v>
      </c>
      <c r="K60" s="387">
        <f t="shared" si="15"/>
        <v>6</v>
      </c>
      <c r="L60" s="388">
        <f t="shared" si="16"/>
        <v>15</v>
      </c>
      <c r="M60" s="391" t="str">
        <f t="shared" si="17"/>
        <v xml:space="preserve"> </v>
      </c>
      <c r="N60" s="391" t="str">
        <f t="shared" si="18"/>
        <v xml:space="preserve"> Assistenza Pre e Post Operatoria - Drenaggi- CI INF.CA 3 E 4</v>
      </c>
      <c r="O60" s="387">
        <f t="shared" si="19"/>
        <v>0</v>
      </c>
      <c r="P60" s="390">
        <f t="shared" si="20"/>
        <v>6</v>
      </c>
      <c r="Q60" s="383"/>
    </row>
    <row r="61" spans="1:17" ht="63.75" customHeight="1">
      <c r="A61" s="235" t="s">
        <v>12</v>
      </c>
      <c r="B61" s="676" t="s">
        <v>149</v>
      </c>
      <c r="C61" s="238" t="s">
        <v>60</v>
      </c>
      <c r="D61" s="236" t="s">
        <v>62</v>
      </c>
      <c r="E61" s="237" t="s">
        <v>49</v>
      </c>
      <c r="F61" s="237" t="s">
        <v>50</v>
      </c>
      <c r="G61" s="236" t="s">
        <v>62</v>
      </c>
      <c r="H61" s="237" t="s">
        <v>134</v>
      </c>
      <c r="I61" s="326"/>
      <c r="J61" s="389" t="str">
        <f t="shared" si="14"/>
        <v>CHIRURGIA GENERALE Dott. CORVESE</v>
      </c>
      <c r="K61" s="387">
        <f t="shared" si="15"/>
        <v>9</v>
      </c>
      <c r="L61" s="388">
        <f t="shared" si="16"/>
        <v>20</v>
      </c>
      <c r="M61" s="389" t="str">
        <f t="shared" si="17"/>
        <v xml:space="preserve"> </v>
      </c>
      <c r="N61" s="391" t="str">
        <f t="shared" si="18"/>
        <v>PERCORSO STER + ECG - CI INF.CA 3 E 4</v>
      </c>
      <c r="O61" s="387">
        <f t="shared" si="19"/>
        <v>0</v>
      </c>
      <c r="P61" s="390">
        <f t="shared" si="20"/>
        <v>12</v>
      </c>
      <c r="Q61" s="383"/>
    </row>
    <row r="62" spans="1:17" ht="63.75" customHeight="1">
      <c r="A62" s="235" t="s">
        <v>13</v>
      </c>
      <c r="B62" s="676" t="s">
        <v>150</v>
      </c>
      <c r="C62" s="238" t="s">
        <v>60</v>
      </c>
      <c r="D62" s="236" t="s">
        <v>62</v>
      </c>
      <c r="E62" s="237" t="s">
        <v>49</v>
      </c>
      <c r="F62" s="237" t="s">
        <v>50</v>
      </c>
      <c r="G62" s="236" t="s">
        <v>62</v>
      </c>
      <c r="H62" s="237" t="s">
        <v>134</v>
      </c>
      <c r="I62" s="326"/>
      <c r="J62" s="389" t="str">
        <f t="shared" si="14"/>
        <v>MEDICINA INTERNA Dott. Loccisano</v>
      </c>
      <c r="K62" s="387">
        <f t="shared" si="15"/>
        <v>6</v>
      </c>
      <c r="L62" s="390">
        <f t="shared" si="16"/>
        <v>20</v>
      </c>
      <c r="M62" s="391" t="str">
        <f t="shared" si="17"/>
        <v xml:space="preserve"> </v>
      </c>
      <c r="N62" s="391" t="str">
        <f t="shared" si="18"/>
        <v xml:space="preserve">CI INF.CA 3 E 4 (PIANIFICAZIONE) </v>
      </c>
      <c r="O62" s="387">
        <f t="shared" si="19"/>
        <v>2</v>
      </c>
      <c r="P62" s="390">
        <f t="shared" si="20"/>
        <v>3</v>
      </c>
      <c r="Q62" s="383"/>
    </row>
    <row r="63" spans="1:17" ht="63.75" customHeight="1">
      <c r="A63" s="235" t="s">
        <v>14</v>
      </c>
      <c r="B63" s="676" t="s">
        <v>151</v>
      </c>
      <c r="C63" s="236" t="s">
        <v>58</v>
      </c>
      <c r="D63" s="236" t="s">
        <v>62</v>
      </c>
      <c r="E63" s="478" t="s">
        <v>168</v>
      </c>
      <c r="F63" s="476" t="s">
        <v>59</v>
      </c>
      <c r="G63" s="236" t="s">
        <v>62</v>
      </c>
      <c r="H63" s="237" t="s">
        <v>134</v>
      </c>
      <c r="I63" s="323"/>
      <c r="J63" s="389" t="str">
        <f t="shared" si="14"/>
        <v>STATISTICA MEDICA Dr. Falasca</v>
      </c>
      <c r="K63" s="387">
        <f t="shared" si="15"/>
        <v>3</v>
      </c>
      <c r="L63" s="390">
        <f t="shared" si="16"/>
        <v>20</v>
      </c>
      <c r="M63" s="391" t="str">
        <f t="shared" si="17"/>
        <v xml:space="preserve"> </v>
      </c>
      <c r="N63" s="391" t="str">
        <f t="shared" si="18"/>
        <v>LABORATORIO 2/ATT.SEM (DOSSIER VARI -VIDEOSNG)</v>
      </c>
      <c r="O63" s="387">
        <f t="shared" si="19"/>
        <v>15</v>
      </c>
      <c r="P63" s="390">
        <f t="shared" si="20"/>
        <v>30</v>
      </c>
      <c r="Q63" s="383"/>
    </row>
    <row r="64" spans="1:17" ht="63.75" customHeight="1">
      <c r="A64" s="235" t="s">
        <v>16</v>
      </c>
      <c r="B64" s="676" t="s">
        <v>152</v>
      </c>
      <c r="C64" s="236" t="s">
        <v>58</v>
      </c>
      <c r="D64" s="236" t="s">
        <v>62</v>
      </c>
      <c r="E64" s="478" t="s">
        <v>168</v>
      </c>
      <c r="F64" s="476" t="s">
        <v>59</v>
      </c>
      <c r="G64" s="236" t="s">
        <v>62</v>
      </c>
      <c r="H64" s="237" t="s">
        <v>134</v>
      </c>
      <c r="I64" s="323"/>
      <c r="J64" s="389" t="str">
        <f t="shared" si="14"/>
        <v xml:space="preserve">IGIENE GEN APPL EPIDEMIOLOGIA Dott. </v>
      </c>
      <c r="K64" s="387">
        <f t="shared" si="15"/>
        <v>0</v>
      </c>
      <c r="L64" s="390">
        <f t="shared" si="16"/>
        <v>35</v>
      </c>
      <c r="M64" s="391" t="str">
        <f t="shared" si="17"/>
        <v xml:space="preserve"> </v>
      </c>
      <c r="N64" s="391" t="str">
        <f t="shared" si="18"/>
        <v>LABORATORIO 2/ATT.SEM (METODOLOGIA)</v>
      </c>
      <c r="O64" s="387">
        <f t="shared" si="19"/>
        <v>3</v>
      </c>
      <c r="P64" s="390">
        <f t="shared" si="20"/>
        <v>12</v>
      </c>
      <c r="Q64" s="383"/>
    </row>
    <row r="65" spans="1:17" ht="63.75" customHeight="1">
      <c r="A65" s="235" t="s">
        <v>17</v>
      </c>
      <c r="B65" s="676" t="s">
        <v>153</v>
      </c>
      <c r="C65" s="236" t="s">
        <v>58</v>
      </c>
      <c r="D65" s="236" t="s">
        <v>62</v>
      </c>
      <c r="E65" s="478" t="s">
        <v>168</v>
      </c>
      <c r="F65" s="476" t="s">
        <v>59</v>
      </c>
      <c r="G65" s="236" t="s">
        <v>62</v>
      </c>
      <c r="H65" s="237" t="s">
        <v>134</v>
      </c>
      <c r="I65" s="323"/>
      <c r="J65" s="389" t="str">
        <f t="shared" si="14"/>
        <v>SCIENZE INF.CHE METODOL Dott.ssa Di Caprio</v>
      </c>
      <c r="K65" s="387">
        <f t="shared" si="15"/>
        <v>12</v>
      </c>
      <c r="L65" s="390">
        <f t="shared" si="16"/>
        <v>15</v>
      </c>
      <c r="M65" s="391" t="str">
        <f t="shared" si="17"/>
        <v xml:space="preserve"> </v>
      </c>
      <c r="N65" s="391" t="str">
        <f t="shared" si="18"/>
        <v>SEMINARIO CARDIOLOGIA DOTT.SSA FRONGILLO - CI MED E FARM</v>
      </c>
      <c r="O65" s="387">
        <f t="shared" si="19"/>
        <v>0</v>
      </c>
      <c r="P65" s="391" t="str">
        <f t="shared" si="20"/>
        <v>???</v>
      </c>
      <c r="Q65" s="383"/>
    </row>
    <row r="66" spans="1:17" ht="63.75" customHeight="1">
      <c r="A66" s="330"/>
      <c r="B66" s="680"/>
      <c r="C66" s="304"/>
      <c r="D66" s="533" t="s">
        <v>173</v>
      </c>
      <c r="E66" s="533" t="s">
        <v>174</v>
      </c>
      <c r="F66" s="533" t="s">
        <v>188</v>
      </c>
      <c r="G66" s="304"/>
      <c r="H66" s="304"/>
      <c r="I66" s="323"/>
      <c r="J66" s="389" t="str">
        <f t="shared" si="14"/>
        <v>SCIENZE INF.CHE SANITA PUBB Dott.ssa Colantuono</v>
      </c>
      <c r="K66" s="387">
        <f t="shared" si="15"/>
        <v>18</v>
      </c>
      <c r="L66" s="390">
        <f t="shared" si="16"/>
        <v>36</v>
      </c>
      <c r="M66" s="391" t="str">
        <f t="shared" si="17"/>
        <v xml:space="preserve"> </v>
      </c>
      <c r="N66" s="449" t="str">
        <f t="shared" si="18"/>
        <v>CURE PALLIATIVE - CI MED E FARM Dott.ssa Anna Maria Di Buduo</v>
      </c>
      <c r="O66" s="392">
        <f t="shared" si="19"/>
        <v>0</v>
      </c>
      <c r="P66" s="393">
        <f t="shared" si="20"/>
        <v>0</v>
      </c>
      <c r="Q66" s="394"/>
    </row>
    <row r="67" spans="1:17" ht="63.75" customHeight="1">
      <c r="A67" s="235" t="s">
        <v>18</v>
      </c>
      <c r="B67" s="680"/>
      <c r="C67" s="289" t="s">
        <v>158</v>
      </c>
      <c r="D67" s="234" t="s">
        <v>110</v>
      </c>
      <c r="E67" s="304"/>
      <c r="F67" s="234" t="s">
        <v>51</v>
      </c>
      <c r="G67" s="304"/>
      <c r="H67" s="304"/>
      <c r="I67" s="323"/>
      <c r="J67" s="389" t="str">
        <f t="shared" si="14"/>
        <v>INFORMATICA Dott. Ssa TRAMONTANO</v>
      </c>
      <c r="K67" s="387">
        <f t="shared" si="15"/>
        <v>6</v>
      </c>
      <c r="L67" s="390">
        <f t="shared" si="16"/>
        <v>20</v>
      </c>
      <c r="M67" s="391" t="str">
        <f t="shared" si="17"/>
        <v xml:space="preserve"> </v>
      </c>
      <c r="N67" s="450"/>
      <c r="O67" s="395"/>
      <c r="P67" s="396"/>
      <c r="Q67" s="397"/>
    </row>
    <row r="68" spans="1:17" ht="63.75" customHeight="1">
      <c r="A68" s="235" t="s">
        <v>19</v>
      </c>
      <c r="B68" s="680"/>
      <c r="C68" s="304"/>
      <c r="D68" s="234" t="s">
        <v>110</v>
      </c>
      <c r="E68" s="304"/>
      <c r="F68" s="234" t="s">
        <v>51</v>
      </c>
      <c r="G68" s="304"/>
      <c r="H68" s="304"/>
      <c r="I68" s="323"/>
      <c r="J68" s="389" t="str">
        <f t="shared" si="14"/>
        <v>LAVORI DI GRUPPO IGIENE</v>
      </c>
      <c r="K68" s="387">
        <f t="shared" si="15"/>
        <v>0</v>
      </c>
      <c r="L68" s="390">
        <f t="shared" si="16"/>
        <v>7</v>
      </c>
      <c r="M68" s="391" t="str">
        <f t="shared" si="17"/>
        <v xml:space="preserve"> </v>
      </c>
      <c r="N68" s="450"/>
      <c r="O68" s="395"/>
      <c r="P68" s="396"/>
      <c r="Q68" s="397"/>
    </row>
    <row r="69" spans="1:17" ht="63.75" customHeight="1">
      <c r="A69" s="235" t="s">
        <v>20</v>
      </c>
      <c r="B69" s="680"/>
      <c r="C69" s="304"/>
      <c r="D69" s="234" t="s">
        <v>110</v>
      </c>
      <c r="E69" s="304"/>
      <c r="F69" s="234" t="s">
        <v>51</v>
      </c>
      <c r="G69" s="304"/>
      <c r="H69" s="304"/>
      <c r="I69" s="323"/>
      <c r="J69" s="389" t="str">
        <f t="shared" si="14"/>
        <v>SEMINARIO OPI</v>
      </c>
      <c r="K69" s="387">
        <f t="shared" si="15"/>
        <v>0</v>
      </c>
      <c r="L69" s="390">
        <f t="shared" si="16"/>
        <v>3</v>
      </c>
      <c r="M69" s="391" t="str">
        <f t="shared" si="17"/>
        <v xml:space="preserve"> </v>
      </c>
      <c r="N69" s="450"/>
      <c r="O69" s="395"/>
      <c r="P69" s="396"/>
      <c r="Q69" s="397"/>
    </row>
    <row r="70" spans="1:17" ht="63.75" customHeight="1">
      <c r="A70" s="341"/>
      <c r="B70" s="681"/>
      <c r="C70" s="535"/>
      <c r="D70" s="315"/>
      <c r="E70" s="315"/>
      <c r="F70" s="346"/>
      <c r="G70" s="304"/>
      <c r="H70" s="345"/>
      <c r="I70" s="323"/>
      <c r="J70" s="389" t="str">
        <f t="shared" si="14"/>
        <v>INFERM.CA CLIN MED SPEC Dott. CARPICO</v>
      </c>
      <c r="K70" s="387">
        <f t="shared" si="15"/>
        <v>6</v>
      </c>
      <c r="L70" s="390">
        <f t="shared" si="16"/>
        <v>12</v>
      </c>
      <c r="M70" s="391" t="str">
        <f t="shared" si="17"/>
        <v xml:space="preserve"> </v>
      </c>
      <c r="N70" s="450"/>
      <c r="O70" s="395"/>
      <c r="P70" s="396"/>
      <c r="Q70" s="397"/>
    </row>
    <row r="71" spans="1:17" ht="63.75" customHeight="1">
      <c r="A71" s="341"/>
      <c r="B71" s="681"/>
      <c r="D71" s="315"/>
      <c r="E71" s="315"/>
      <c r="F71" s="547" t="s">
        <v>183</v>
      </c>
      <c r="G71" s="304"/>
      <c r="H71" s="315"/>
      <c r="I71" s="323"/>
      <c r="J71" s="389" t="str">
        <f t="shared" si="14"/>
        <v>INFERM.CA CLIN MED GEN Dott. Balzoni</v>
      </c>
      <c r="K71" s="387">
        <f t="shared" si="15"/>
        <v>9</v>
      </c>
      <c r="L71" s="390">
        <f t="shared" si="16"/>
        <v>30</v>
      </c>
      <c r="M71" s="391" t="str">
        <f t="shared" si="17"/>
        <v xml:space="preserve"> </v>
      </c>
      <c r="N71" s="450"/>
      <c r="O71" s="395"/>
      <c r="P71" s="396"/>
      <c r="Q71" s="397"/>
    </row>
    <row r="72" spans="1:17" ht="63.75" customHeight="1">
      <c r="A72" s="315"/>
      <c r="B72" s="682"/>
      <c r="D72" s="315"/>
      <c r="E72" s="315"/>
      <c r="F72" s="315"/>
      <c r="G72" s="315"/>
      <c r="H72" s="315"/>
      <c r="I72" s="323"/>
      <c r="J72" s="389" t="str">
        <f t="shared" si="14"/>
        <v xml:space="preserve">INFERM.CA CLIN CHI GEN Dott.ssa Calcagni </v>
      </c>
      <c r="K72" s="387">
        <f t="shared" si="15"/>
        <v>12</v>
      </c>
      <c r="L72" s="390">
        <f t="shared" si="16"/>
        <v>30</v>
      </c>
      <c r="M72" s="391" t="str">
        <f t="shared" si="17"/>
        <v xml:space="preserve"> </v>
      </c>
      <c r="N72" s="451"/>
      <c r="O72" s="399"/>
      <c r="P72" s="400"/>
      <c r="Q72" s="401"/>
    </row>
    <row r="73" spans="1:17" ht="63.75" customHeight="1">
      <c r="A73" s="322"/>
      <c r="B73" s="667"/>
      <c r="C73" s="202" t="s">
        <v>1</v>
      </c>
      <c r="D73" s="202" t="s">
        <v>2</v>
      </c>
      <c r="E73" s="202" t="s">
        <v>3</v>
      </c>
      <c r="F73" s="202" t="s">
        <v>4</v>
      </c>
      <c r="G73" s="202" t="s">
        <v>5</v>
      </c>
      <c r="H73" s="202" t="s">
        <v>6</v>
      </c>
      <c r="I73" s="323"/>
      <c r="J73" s="398"/>
      <c r="K73" s="387"/>
      <c r="L73" s="398"/>
      <c r="M73" s="398"/>
      <c r="N73" s="452"/>
      <c r="O73" s="402"/>
      <c r="P73" s="403"/>
      <c r="Q73" s="404"/>
    </row>
    <row r="74" spans="1:17" ht="63.75" customHeight="1">
      <c r="A74" s="325"/>
      <c r="B74" s="668"/>
      <c r="C74" s="206">
        <v>44515</v>
      </c>
      <c r="D74" s="206">
        <v>44516</v>
      </c>
      <c r="E74" s="206">
        <v>44517</v>
      </c>
      <c r="F74" s="206">
        <v>44518</v>
      </c>
      <c r="G74" s="206">
        <v>44519</v>
      </c>
      <c r="H74" s="206">
        <v>44520</v>
      </c>
      <c r="I74" s="323"/>
      <c r="J74" s="388">
        <f aca="true" t="shared" si="21" ref="J74:J88">J58</f>
        <v>0</v>
      </c>
      <c r="K74" s="387">
        <f aca="true" t="shared" si="22" ref="K74:K88">COUNTIF(C$76:H$85,J74)+K58</f>
        <v>0</v>
      </c>
      <c r="L74" s="390">
        <f aca="true" t="shared" si="23" ref="L74:L88">L58</f>
        <v>0</v>
      </c>
      <c r="M74" s="391" t="str">
        <f aca="true" t="shared" si="24" ref="M74:M88">IF(K74=L74,"FINITO"," ")</f>
        <v>FINITO</v>
      </c>
      <c r="N74" s="388">
        <f aca="true" t="shared" si="25" ref="N74:N81">N58</f>
        <v>0</v>
      </c>
      <c r="O74" s="387">
        <f aca="true" t="shared" si="26" ref="O74:O81">COUNTIF(C$76:H$85,N74)+O58</f>
        <v>0</v>
      </c>
      <c r="P74" s="388">
        <f aca="true" t="shared" si="27" ref="P74:P81">P58</f>
        <v>0</v>
      </c>
      <c r="Q74" s="398"/>
    </row>
    <row r="75" spans="1:17" ht="63.75" customHeight="1">
      <c r="A75" s="232" t="s">
        <v>145</v>
      </c>
      <c r="B75" s="675" t="s">
        <v>146</v>
      </c>
      <c r="C75" s="289" t="s">
        <v>118</v>
      </c>
      <c r="D75" s="289" t="s">
        <v>119</v>
      </c>
      <c r="E75" s="289" t="s">
        <v>118</v>
      </c>
      <c r="F75" s="289" t="s">
        <v>119</v>
      </c>
      <c r="G75" s="289" t="s">
        <v>118</v>
      </c>
      <c r="H75" s="289" t="s">
        <v>118</v>
      </c>
      <c r="I75" s="323"/>
      <c r="J75" s="389" t="str">
        <f t="shared" si="21"/>
        <v>FARMACOLOGIA Dott. MUZZI</v>
      </c>
      <c r="K75" s="387">
        <f t="shared" si="22"/>
        <v>12</v>
      </c>
      <c r="L75" s="390">
        <f t="shared" si="23"/>
        <v>20</v>
      </c>
      <c r="M75" s="391" t="str">
        <f t="shared" si="24"/>
        <v xml:space="preserve"> </v>
      </c>
      <c r="N75" s="391" t="str">
        <f t="shared" si="25"/>
        <v xml:space="preserve"> </v>
      </c>
      <c r="O75" s="387">
        <f t="shared" si="26"/>
        <v>0</v>
      </c>
      <c r="P75" s="390" t="str">
        <f t="shared" si="27"/>
        <v xml:space="preserve"> </v>
      </c>
      <c r="Q75" s="383"/>
    </row>
    <row r="76" spans="1:17" ht="63.75" customHeight="1">
      <c r="A76" s="235" t="s">
        <v>10</v>
      </c>
      <c r="B76" s="676" t="s">
        <v>147</v>
      </c>
      <c r="C76" s="236" t="s">
        <v>52</v>
      </c>
      <c r="D76" s="236" t="s">
        <v>62</v>
      </c>
      <c r="E76" s="237" t="s">
        <v>50</v>
      </c>
      <c r="F76" s="236" t="s">
        <v>62</v>
      </c>
      <c r="G76" s="236" t="s">
        <v>53</v>
      </c>
      <c r="H76" s="236" t="s">
        <v>62</v>
      </c>
      <c r="I76" s="323"/>
      <c r="J76" s="389" t="str">
        <f t="shared" si="21"/>
        <v>ANESTESIOLOGIA Dott. CATALDO</v>
      </c>
      <c r="K76" s="387">
        <f t="shared" si="22"/>
        <v>6</v>
      </c>
      <c r="L76" s="390">
        <f t="shared" si="23"/>
        <v>15</v>
      </c>
      <c r="M76" s="391" t="str">
        <f t="shared" si="24"/>
        <v xml:space="preserve"> </v>
      </c>
      <c r="N76" s="391" t="str">
        <f t="shared" si="25"/>
        <v xml:space="preserve"> Assistenza Pre e Post Operatoria - Drenaggi- CI INF.CA 3 E 4</v>
      </c>
      <c r="O76" s="387">
        <f t="shared" si="26"/>
        <v>0</v>
      </c>
      <c r="P76" s="390">
        <f t="shared" si="27"/>
        <v>6</v>
      </c>
      <c r="Q76" s="383"/>
    </row>
    <row r="77" spans="1:17" ht="63.75" customHeight="1">
      <c r="A77" s="235" t="s">
        <v>12</v>
      </c>
      <c r="B77" s="676" t="s">
        <v>149</v>
      </c>
      <c r="C77" s="236" t="s">
        <v>52</v>
      </c>
      <c r="D77" s="236" t="s">
        <v>62</v>
      </c>
      <c r="E77" s="237" t="s">
        <v>50</v>
      </c>
      <c r="F77" s="236" t="s">
        <v>62</v>
      </c>
      <c r="G77" s="236" t="s">
        <v>53</v>
      </c>
      <c r="H77" s="236" t="s">
        <v>62</v>
      </c>
      <c r="I77" s="323"/>
      <c r="J77" s="389" t="str">
        <f t="shared" si="21"/>
        <v>CHIRURGIA GENERALE Dott. CORVESE</v>
      </c>
      <c r="K77" s="387">
        <f t="shared" si="22"/>
        <v>12</v>
      </c>
      <c r="L77" s="388">
        <f t="shared" si="23"/>
        <v>20</v>
      </c>
      <c r="M77" s="389" t="str">
        <f t="shared" si="24"/>
        <v xml:space="preserve"> </v>
      </c>
      <c r="N77" s="391" t="str">
        <f t="shared" si="25"/>
        <v>PERCORSO STER + ECG - CI INF.CA 3 E 4</v>
      </c>
      <c r="O77" s="387">
        <f t="shared" si="26"/>
        <v>0</v>
      </c>
      <c r="P77" s="390">
        <f t="shared" si="27"/>
        <v>12</v>
      </c>
      <c r="Q77" s="383"/>
    </row>
    <row r="78" spans="1:17" ht="63.75" customHeight="1">
      <c r="A78" s="235" t="s">
        <v>13</v>
      </c>
      <c r="B78" s="676" t="s">
        <v>150</v>
      </c>
      <c r="C78" s="236" t="s">
        <v>52</v>
      </c>
      <c r="D78" s="236" t="s">
        <v>62</v>
      </c>
      <c r="E78" s="237" t="s">
        <v>50</v>
      </c>
      <c r="F78" s="236" t="s">
        <v>62</v>
      </c>
      <c r="G78" s="236" t="s">
        <v>53</v>
      </c>
      <c r="H78" s="236" t="s">
        <v>62</v>
      </c>
      <c r="I78" s="326"/>
      <c r="J78" s="389" t="str">
        <f t="shared" si="21"/>
        <v>MEDICINA INTERNA Dott. Loccisano</v>
      </c>
      <c r="K78" s="387">
        <f t="shared" si="22"/>
        <v>9</v>
      </c>
      <c r="L78" s="388">
        <f t="shared" si="23"/>
        <v>20</v>
      </c>
      <c r="M78" s="389" t="str">
        <f t="shared" si="24"/>
        <v xml:space="preserve"> </v>
      </c>
      <c r="N78" s="391" t="str">
        <f t="shared" si="25"/>
        <v xml:space="preserve">CI INF.CA 3 E 4 (PIANIFICAZIONE) </v>
      </c>
      <c r="O78" s="387">
        <f t="shared" si="26"/>
        <v>2</v>
      </c>
      <c r="P78" s="390">
        <f t="shared" si="27"/>
        <v>3</v>
      </c>
      <c r="Q78" s="383"/>
    </row>
    <row r="79" spans="1:17" ht="63.75" customHeight="1">
      <c r="A79" s="235" t="s">
        <v>14</v>
      </c>
      <c r="B79" s="676" t="s">
        <v>151</v>
      </c>
      <c r="C79" s="537" t="s">
        <v>58</v>
      </c>
      <c r="D79" s="236" t="s">
        <v>62</v>
      </c>
      <c r="E79" s="478" t="s">
        <v>168</v>
      </c>
      <c r="F79" s="236" t="s">
        <v>62</v>
      </c>
      <c r="G79" s="537" t="s">
        <v>58</v>
      </c>
      <c r="H79" s="236" t="s">
        <v>62</v>
      </c>
      <c r="I79" s="326"/>
      <c r="J79" s="389" t="str">
        <f t="shared" si="21"/>
        <v>STATISTICA MEDICA Dr. Falasca</v>
      </c>
      <c r="K79" s="387">
        <f t="shared" si="22"/>
        <v>9</v>
      </c>
      <c r="L79" s="390">
        <f t="shared" si="23"/>
        <v>20</v>
      </c>
      <c r="M79" s="391" t="str">
        <f t="shared" si="24"/>
        <v xml:space="preserve"> </v>
      </c>
      <c r="N79" s="391" t="str">
        <f t="shared" si="25"/>
        <v>LABORATORIO 2/ATT.SEM (DOSSIER VARI -VIDEOSNG)</v>
      </c>
      <c r="O79" s="387">
        <f t="shared" si="26"/>
        <v>15</v>
      </c>
      <c r="P79" s="390">
        <f t="shared" si="27"/>
        <v>30</v>
      </c>
      <c r="Q79" s="383"/>
    </row>
    <row r="80" spans="1:17" ht="63.75" customHeight="1">
      <c r="A80" s="235" t="s">
        <v>16</v>
      </c>
      <c r="B80" s="676" t="s">
        <v>152</v>
      </c>
      <c r="C80" s="537" t="s">
        <v>58</v>
      </c>
      <c r="D80" s="236" t="s">
        <v>62</v>
      </c>
      <c r="E80" s="478" t="s">
        <v>168</v>
      </c>
      <c r="F80" s="236" t="s">
        <v>62</v>
      </c>
      <c r="G80" s="537" t="s">
        <v>58</v>
      </c>
      <c r="H80" s="236" t="s">
        <v>62</v>
      </c>
      <c r="I80" s="323"/>
      <c r="J80" s="389" t="str">
        <f t="shared" si="21"/>
        <v xml:space="preserve">IGIENE GEN APPL EPIDEMIOLOGIA Dott. </v>
      </c>
      <c r="K80" s="387">
        <f t="shared" si="22"/>
        <v>0</v>
      </c>
      <c r="L80" s="390">
        <f t="shared" si="23"/>
        <v>35</v>
      </c>
      <c r="M80" s="391" t="str">
        <f t="shared" si="24"/>
        <v xml:space="preserve"> </v>
      </c>
      <c r="N80" s="391" t="str">
        <f t="shared" si="25"/>
        <v>LABORATORIO 2/ATT.SEM (METODOLOGIA)</v>
      </c>
      <c r="O80" s="387">
        <f t="shared" si="26"/>
        <v>3</v>
      </c>
      <c r="P80" s="390">
        <f t="shared" si="27"/>
        <v>12</v>
      </c>
      <c r="Q80" s="383"/>
    </row>
    <row r="81" spans="1:17" ht="63.75" customHeight="1">
      <c r="A81" s="235" t="s">
        <v>17</v>
      </c>
      <c r="B81" s="676" t="s">
        <v>153</v>
      </c>
      <c r="C81" s="537" t="s">
        <v>58</v>
      </c>
      <c r="D81" s="236" t="s">
        <v>62</v>
      </c>
      <c r="E81" s="478" t="s">
        <v>168</v>
      </c>
      <c r="F81" s="236" t="s">
        <v>62</v>
      </c>
      <c r="G81" s="537" t="s">
        <v>58</v>
      </c>
      <c r="H81" s="236" t="s">
        <v>62</v>
      </c>
      <c r="I81" s="323"/>
      <c r="J81" s="389" t="str">
        <f t="shared" si="21"/>
        <v>SCIENZE INF.CHE METODOL Dott.ssa Di Caprio</v>
      </c>
      <c r="K81" s="387">
        <f t="shared" si="22"/>
        <v>15</v>
      </c>
      <c r="L81" s="390">
        <f t="shared" si="23"/>
        <v>15</v>
      </c>
      <c r="M81" s="391" t="str">
        <f t="shared" si="24"/>
        <v>FINITO</v>
      </c>
      <c r="N81" s="391" t="str">
        <f t="shared" si="25"/>
        <v>SEMINARIO CARDIOLOGIA DOTT.SSA FRONGILLO - CI MED E FARM</v>
      </c>
      <c r="O81" s="387">
        <f t="shared" si="26"/>
        <v>0</v>
      </c>
      <c r="P81" s="391" t="str">
        <f t="shared" si="27"/>
        <v>???</v>
      </c>
      <c r="Q81" s="383"/>
    </row>
    <row r="82" spans="1:17" ht="63.75" customHeight="1">
      <c r="A82" s="330"/>
      <c r="B82" s="680"/>
      <c r="C82" s="304"/>
      <c r="D82" s="304"/>
      <c r="E82" s="304"/>
      <c r="F82" s="304"/>
      <c r="G82" s="304"/>
      <c r="H82" s="533" t="s">
        <v>184</v>
      </c>
      <c r="I82" s="323"/>
      <c r="J82" s="389" t="str">
        <f t="shared" si="21"/>
        <v>SCIENZE INF.CHE SANITA PUBB Dott.ssa Colantuono</v>
      </c>
      <c r="K82" s="387">
        <f t="shared" si="22"/>
        <v>36</v>
      </c>
      <c r="L82" s="390">
        <f t="shared" si="23"/>
        <v>36</v>
      </c>
      <c r="M82" s="391" t="str">
        <f t="shared" si="24"/>
        <v>FINITO</v>
      </c>
      <c r="N82" s="453"/>
      <c r="O82" s="405"/>
      <c r="P82" s="406"/>
      <c r="Q82" s="394"/>
    </row>
    <row r="83" spans="1:17" ht="63.75" customHeight="1">
      <c r="A83" s="235" t="s">
        <v>18</v>
      </c>
      <c r="B83" s="680"/>
      <c r="C83" s="304"/>
      <c r="D83" s="234" t="s">
        <v>110</v>
      </c>
      <c r="E83" s="304"/>
      <c r="F83" s="478" t="s">
        <v>51</v>
      </c>
      <c r="G83" s="304"/>
      <c r="H83" s="304"/>
      <c r="I83" s="323"/>
      <c r="J83" s="389" t="str">
        <f t="shared" si="21"/>
        <v>INFORMATICA Dott. Ssa TRAMONTANO</v>
      </c>
      <c r="K83" s="387">
        <f t="shared" si="22"/>
        <v>9</v>
      </c>
      <c r="L83" s="390">
        <f t="shared" si="23"/>
        <v>20</v>
      </c>
      <c r="M83" s="391" t="str">
        <f t="shared" si="24"/>
        <v xml:space="preserve"> </v>
      </c>
      <c r="N83" s="450"/>
      <c r="O83" s="395"/>
      <c r="P83" s="396"/>
      <c r="Q83" s="397"/>
    </row>
    <row r="84" spans="1:17" ht="63.75" customHeight="1">
      <c r="A84" s="235" t="s">
        <v>19</v>
      </c>
      <c r="B84" s="680"/>
      <c r="C84" s="533" t="s">
        <v>185</v>
      </c>
      <c r="D84" s="234" t="s">
        <v>110</v>
      </c>
      <c r="E84" s="304"/>
      <c r="F84" s="234" t="s">
        <v>51</v>
      </c>
      <c r="G84" s="304"/>
      <c r="H84" s="304"/>
      <c r="I84" s="323"/>
      <c r="J84" s="389" t="str">
        <f t="shared" si="21"/>
        <v>LAVORI DI GRUPPO IGIENE</v>
      </c>
      <c r="K84" s="387">
        <f t="shared" si="22"/>
        <v>0</v>
      </c>
      <c r="L84" s="390">
        <f t="shared" si="23"/>
        <v>7</v>
      </c>
      <c r="M84" s="391" t="str">
        <f t="shared" si="24"/>
        <v xml:space="preserve"> </v>
      </c>
      <c r="N84" s="450"/>
      <c r="O84" s="395"/>
      <c r="P84" s="396"/>
      <c r="Q84" s="397"/>
    </row>
    <row r="85" spans="1:17" ht="63.75" customHeight="1">
      <c r="A85" s="235" t="s">
        <v>20</v>
      </c>
      <c r="B85" s="680"/>
      <c r="C85" s="304"/>
      <c r="D85" s="234" t="s">
        <v>110</v>
      </c>
      <c r="E85" s="304"/>
      <c r="F85" s="234" t="s">
        <v>51</v>
      </c>
      <c r="G85" s="304"/>
      <c r="H85" s="304"/>
      <c r="I85" s="323"/>
      <c r="J85" s="389" t="str">
        <f t="shared" si="21"/>
        <v>SEMINARIO OPI</v>
      </c>
      <c r="K85" s="387">
        <f t="shared" si="22"/>
        <v>0</v>
      </c>
      <c r="L85" s="390">
        <f t="shared" si="23"/>
        <v>3</v>
      </c>
      <c r="M85" s="391" t="str">
        <f t="shared" si="24"/>
        <v xml:space="preserve"> </v>
      </c>
      <c r="N85" s="450"/>
      <c r="O85" s="395"/>
      <c r="P85" s="396"/>
      <c r="Q85" s="397"/>
    </row>
    <row r="86" spans="1:17" ht="63.75" customHeight="1">
      <c r="A86" s="340"/>
      <c r="B86" s="680"/>
      <c r="C86" s="304"/>
      <c r="D86" s="304"/>
      <c r="E86" s="304"/>
      <c r="F86" s="304"/>
      <c r="G86" s="304"/>
      <c r="H86" s="304"/>
      <c r="I86" s="323"/>
      <c r="J86" s="389" t="str">
        <f t="shared" si="21"/>
        <v>INFERM.CA CLIN MED SPEC Dott. CARPICO</v>
      </c>
      <c r="K86" s="387">
        <f t="shared" si="22"/>
        <v>6</v>
      </c>
      <c r="L86" s="390">
        <f t="shared" si="23"/>
        <v>12</v>
      </c>
      <c r="M86" s="391" t="str">
        <f t="shared" si="24"/>
        <v xml:space="preserve"> </v>
      </c>
      <c r="N86" s="450"/>
      <c r="O86" s="395"/>
      <c r="P86" s="396"/>
      <c r="Q86" s="397"/>
    </row>
    <row r="87" spans="1:17" ht="63.75" customHeight="1">
      <c r="A87" s="341"/>
      <c r="B87" s="680"/>
      <c r="C87" s="304"/>
      <c r="D87" s="304"/>
      <c r="E87" s="304"/>
      <c r="F87" s="304"/>
      <c r="G87" s="304"/>
      <c r="H87" s="533"/>
      <c r="I87" s="323"/>
      <c r="J87" s="389" t="str">
        <f t="shared" si="21"/>
        <v>INFERM.CA CLIN MED GEN Dott. Balzoni</v>
      </c>
      <c r="K87" s="387">
        <f t="shared" si="22"/>
        <v>9</v>
      </c>
      <c r="L87" s="390">
        <f t="shared" si="23"/>
        <v>30</v>
      </c>
      <c r="M87" s="391" t="str">
        <f t="shared" si="24"/>
        <v xml:space="preserve"> </v>
      </c>
      <c r="N87" s="450"/>
      <c r="O87" s="395"/>
      <c r="P87" s="396"/>
      <c r="Q87" s="397"/>
    </row>
    <row r="88" spans="1:17" ht="63.75" customHeight="1">
      <c r="A88" s="315"/>
      <c r="B88" s="680"/>
      <c r="C88" s="304"/>
      <c r="D88" s="304"/>
      <c r="E88" s="304"/>
      <c r="F88" s="304"/>
      <c r="G88" s="304"/>
      <c r="H88" s="304"/>
      <c r="I88" s="323"/>
      <c r="J88" s="389" t="str">
        <f t="shared" si="21"/>
        <v xml:space="preserve">INFERM.CA CLIN CHI GEN Dott.ssa Calcagni </v>
      </c>
      <c r="K88" s="387">
        <f t="shared" si="22"/>
        <v>15</v>
      </c>
      <c r="L88" s="390">
        <f t="shared" si="23"/>
        <v>30</v>
      </c>
      <c r="M88" s="391" t="str">
        <f t="shared" si="24"/>
        <v xml:space="preserve"> </v>
      </c>
      <c r="N88" s="450"/>
      <c r="O88" s="395"/>
      <c r="P88" s="396"/>
      <c r="Q88" s="397"/>
    </row>
    <row r="89" spans="1:17" ht="63.75" customHeight="1">
      <c r="A89" s="322"/>
      <c r="B89" s="667"/>
      <c r="C89" s="202" t="s">
        <v>1</v>
      </c>
      <c r="D89" s="202" t="s">
        <v>2</v>
      </c>
      <c r="E89" s="202" t="s">
        <v>3</v>
      </c>
      <c r="F89" s="202" t="s">
        <v>4</v>
      </c>
      <c r="G89" s="202" t="s">
        <v>5</v>
      </c>
      <c r="H89" s="202" t="s">
        <v>6</v>
      </c>
      <c r="I89" s="323"/>
      <c r="J89" s="454"/>
      <c r="K89" s="407"/>
      <c r="L89" s="407"/>
      <c r="M89" s="407"/>
      <c r="N89" s="402"/>
      <c r="O89" s="402"/>
      <c r="P89" s="403"/>
      <c r="Q89" s="404"/>
    </row>
    <row r="90" spans="1:17" ht="63.75" customHeight="1">
      <c r="A90" s="325"/>
      <c r="B90" s="668"/>
      <c r="C90" s="206">
        <v>44522</v>
      </c>
      <c r="D90" s="206">
        <v>44523</v>
      </c>
      <c r="E90" s="206">
        <v>44524</v>
      </c>
      <c r="F90" s="206">
        <v>44525</v>
      </c>
      <c r="G90" s="206">
        <v>44526</v>
      </c>
      <c r="H90" s="206">
        <v>44527</v>
      </c>
      <c r="I90" s="323"/>
      <c r="J90" s="388">
        <f aca="true" t="shared" si="28" ref="J90:J104">J74</f>
        <v>0</v>
      </c>
      <c r="K90" s="387">
        <f aca="true" t="shared" si="29" ref="K90:K104">COUNTIF(C$92:H$101,J90)+K74</f>
        <v>0</v>
      </c>
      <c r="L90" s="390">
        <f aca="true" t="shared" si="30" ref="L90:L104">L74</f>
        <v>0</v>
      </c>
      <c r="M90" s="383"/>
      <c r="N90" s="388">
        <f aca="true" t="shared" si="31" ref="N90:N97">N74</f>
        <v>0</v>
      </c>
      <c r="O90" s="387">
        <f aca="true" t="shared" si="32" ref="O90:O97">COUNTIF(C$92:H$101,N90)+O74</f>
        <v>0</v>
      </c>
      <c r="P90" s="388">
        <f aca="true" t="shared" si="33" ref="P90:P97">P74</f>
        <v>0</v>
      </c>
      <c r="Q90" s="398"/>
    </row>
    <row r="91" spans="1:17" ht="63.75" customHeight="1">
      <c r="A91" s="232" t="s">
        <v>145</v>
      </c>
      <c r="B91" s="675" t="s">
        <v>146</v>
      </c>
      <c r="C91" s="289" t="s">
        <v>118</v>
      </c>
      <c r="D91" s="289" t="s">
        <v>119</v>
      </c>
      <c r="E91" s="289" t="s">
        <v>118</v>
      </c>
      <c r="F91" s="289" t="s">
        <v>119</v>
      </c>
      <c r="G91" s="289" t="s">
        <v>118</v>
      </c>
      <c r="H91" s="289" t="s">
        <v>119</v>
      </c>
      <c r="I91" s="323"/>
      <c r="J91" s="389" t="str">
        <f t="shared" si="28"/>
        <v>FARMACOLOGIA Dott. MUZZI</v>
      </c>
      <c r="K91" s="387">
        <f t="shared" si="29"/>
        <v>14</v>
      </c>
      <c r="L91" s="390">
        <f t="shared" si="30"/>
        <v>20</v>
      </c>
      <c r="M91" s="383"/>
      <c r="N91" s="391" t="str">
        <f t="shared" si="31"/>
        <v xml:space="preserve"> </v>
      </c>
      <c r="O91" s="387">
        <f t="shared" si="32"/>
        <v>0</v>
      </c>
      <c r="P91" s="390" t="str">
        <f t="shared" si="33"/>
        <v xml:space="preserve"> </v>
      </c>
      <c r="Q91" s="383"/>
    </row>
    <row r="92" spans="1:17" ht="63.75" customHeight="1">
      <c r="A92" s="235" t="s">
        <v>10</v>
      </c>
      <c r="B92" s="676" t="s">
        <v>147</v>
      </c>
      <c r="C92" s="537" t="s">
        <v>53</v>
      </c>
      <c r="D92" s="237" t="s">
        <v>49</v>
      </c>
      <c r="E92" s="234" t="s">
        <v>51</v>
      </c>
      <c r="F92" s="234" t="s">
        <v>54</v>
      </c>
      <c r="G92" s="237" t="s">
        <v>50</v>
      </c>
      <c r="H92" s="237" t="s">
        <v>134</v>
      </c>
      <c r="I92" s="323"/>
      <c r="J92" s="389" t="str">
        <f t="shared" si="28"/>
        <v>ANESTESIOLOGIA Dott. CATALDO</v>
      </c>
      <c r="K92" s="387">
        <f t="shared" si="29"/>
        <v>9</v>
      </c>
      <c r="L92" s="390">
        <f t="shared" si="30"/>
        <v>15</v>
      </c>
      <c r="M92" s="383"/>
      <c r="N92" s="391" t="str">
        <f t="shared" si="31"/>
        <v xml:space="preserve"> Assistenza Pre e Post Operatoria - Drenaggi- CI INF.CA 3 E 4</v>
      </c>
      <c r="O92" s="387">
        <f t="shared" si="32"/>
        <v>0</v>
      </c>
      <c r="P92" s="390">
        <f t="shared" si="33"/>
        <v>6</v>
      </c>
      <c r="Q92" s="383"/>
    </row>
    <row r="93" spans="1:17" ht="63.75" customHeight="1">
      <c r="A93" s="235" t="s">
        <v>12</v>
      </c>
      <c r="B93" s="676" t="s">
        <v>149</v>
      </c>
      <c r="C93" s="537" t="s">
        <v>53</v>
      </c>
      <c r="D93" s="237" t="s">
        <v>49</v>
      </c>
      <c r="E93" s="234" t="s">
        <v>51</v>
      </c>
      <c r="F93" s="234" t="s">
        <v>54</v>
      </c>
      <c r="G93" s="237" t="s">
        <v>50</v>
      </c>
      <c r="H93" s="237" t="s">
        <v>134</v>
      </c>
      <c r="I93" s="323"/>
      <c r="J93" s="389" t="str">
        <f t="shared" si="28"/>
        <v>CHIRURGIA GENERALE Dott. CORVESE</v>
      </c>
      <c r="K93" s="387">
        <f t="shared" si="29"/>
        <v>15</v>
      </c>
      <c r="L93" s="390">
        <f t="shared" si="30"/>
        <v>20</v>
      </c>
      <c r="M93" s="383"/>
      <c r="N93" s="391" t="str">
        <f t="shared" si="31"/>
        <v>PERCORSO STER + ECG - CI INF.CA 3 E 4</v>
      </c>
      <c r="O93" s="387">
        <f t="shared" si="32"/>
        <v>0</v>
      </c>
      <c r="P93" s="390">
        <f t="shared" si="33"/>
        <v>12</v>
      </c>
      <c r="Q93" s="383"/>
    </row>
    <row r="94" spans="1:17" ht="63.75" customHeight="1">
      <c r="A94" s="235" t="s">
        <v>13</v>
      </c>
      <c r="B94" s="676" t="s">
        <v>150</v>
      </c>
      <c r="C94" s="537" t="s">
        <v>53</v>
      </c>
      <c r="D94" s="237" t="s">
        <v>49</v>
      </c>
      <c r="E94" s="234" t="s">
        <v>51</v>
      </c>
      <c r="F94" s="234" t="s">
        <v>54</v>
      </c>
      <c r="G94" s="237" t="s">
        <v>50</v>
      </c>
      <c r="H94" s="237" t="s">
        <v>134</v>
      </c>
      <c r="I94" s="323"/>
      <c r="J94" s="389" t="str">
        <f t="shared" si="28"/>
        <v>MEDICINA INTERNA Dott. Loccisano</v>
      </c>
      <c r="K94" s="387">
        <f t="shared" si="29"/>
        <v>12</v>
      </c>
      <c r="L94" s="388">
        <f t="shared" si="30"/>
        <v>20</v>
      </c>
      <c r="M94" s="398"/>
      <c r="N94" s="391" t="str">
        <f t="shared" si="31"/>
        <v xml:space="preserve">CI INF.CA 3 E 4 (PIANIFICAZIONE) </v>
      </c>
      <c r="O94" s="387">
        <f t="shared" si="32"/>
        <v>2</v>
      </c>
      <c r="P94" s="390">
        <f t="shared" si="33"/>
        <v>3</v>
      </c>
      <c r="Q94" s="383"/>
    </row>
    <row r="95" spans="1:17" ht="63.75" customHeight="1">
      <c r="A95" s="235" t="s">
        <v>14</v>
      </c>
      <c r="B95" s="676" t="s">
        <v>151</v>
      </c>
      <c r="C95" s="545" t="s">
        <v>201</v>
      </c>
      <c r="D95" s="237" t="s">
        <v>50</v>
      </c>
      <c r="E95" s="478" t="s">
        <v>168</v>
      </c>
      <c r="F95" s="476" t="s">
        <v>59</v>
      </c>
      <c r="G95" s="236" t="s">
        <v>53</v>
      </c>
      <c r="H95" s="237" t="s">
        <v>134</v>
      </c>
      <c r="I95" s="326"/>
      <c r="J95" s="389" t="str">
        <f t="shared" si="28"/>
        <v>STATISTICA MEDICA Dr. Falasca</v>
      </c>
      <c r="K95" s="387">
        <f t="shared" si="29"/>
        <v>9</v>
      </c>
      <c r="L95" s="388">
        <f t="shared" si="30"/>
        <v>20</v>
      </c>
      <c r="M95" s="398"/>
      <c r="N95" s="391" t="str">
        <f t="shared" si="31"/>
        <v>LABORATORIO 2/ATT.SEM (DOSSIER VARI -VIDEOSNG)</v>
      </c>
      <c r="O95" s="387">
        <f t="shared" si="32"/>
        <v>23</v>
      </c>
      <c r="P95" s="390">
        <f t="shared" si="33"/>
        <v>30</v>
      </c>
      <c r="Q95" s="383"/>
    </row>
    <row r="96" spans="1:17" ht="63.75" customHeight="1">
      <c r="A96" s="235" t="s">
        <v>16</v>
      </c>
      <c r="B96" s="676" t="s">
        <v>152</v>
      </c>
      <c r="C96" s="476" t="s">
        <v>59</v>
      </c>
      <c r="D96" s="237" t="s">
        <v>50</v>
      </c>
      <c r="E96" s="478" t="s">
        <v>168</v>
      </c>
      <c r="F96" s="476" t="s">
        <v>59</v>
      </c>
      <c r="G96" s="236" t="s">
        <v>53</v>
      </c>
      <c r="H96" s="237" t="s">
        <v>134</v>
      </c>
      <c r="I96" s="326"/>
      <c r="J96" s="389" t="str">
        <f t="shared" si="28"/>
        <v xml:space="preserve">IGIENE GEN APPL EPIDEMIOLOGIA Dott. </v>
      </c>
      <c r="K96" s="387">
        <f t="shared" si="29"/>
        <v>0</v>
      </c>
      <c r="L96" s="390">
        <f t="shared" si="30"/>
        <v>35</v>
      </c>
      <c r="M96" s="383"/>
      <c r="N96" s="391" t="str">
        <f t="shared" si="31"/>
        <v>LABORATORIO 2/ATT.SEM (METODOLOGIA)</v>
      </c>
      <c r="O96" s="387">
        <f t="shared" si="32"/>
        <v>3</v>
      </c>
      <c r="P96" s="390">
        <f t="shared" si="33"/>
        <v>12</v>
      </c>
      <c r="Q96" s="383"/>
    </row>
    <row r="97" spans="1:17" ht="63.75" customHeight="1">
      <c r="A97" s="235" t="s">
        <v>17</v>
      </c>
      <c r="B97" s="676" t="s">
        <v>153</v>
      </c>
      <c r="C97" s="476" t="s">
        <v>59</v>
      </c>
      <c r="D97" s="237" t="s">
        <v>50</v>
      </c>
      <c r="E97" s="478" t="s">
        <v>168</v>
      </c>
      <c r="F97" s="476" t="s">
        <v>59</v>
      </c>
      <c r="G97" s="236" t="s">
        <v>53</v>
      </c>
      <c r="H97" s="237" t="s">
        <v>134</v>
      </c>
      <c r="I97" s="323"/>
      <c r="J97" s="389" t="str">
        <f t="shared" si="28"/>
        <v>SCIENZE INF.CHE METODOL Dott.ssa Di Caprio</v>
      </c>
      <c r="K97" s="387">
        <f t="shared" si="29"/>
        <v>15</v>
      </c>
      <c r="L97" s="390">
        <f t="shared" si="30"/>
        <v>15</v>
      </c>
      <c r="M97" s="383"/>
      <c r="N97" s="391" t="str">
        <f t="shared" si="31"/>
        <v>SEMINARIO CARDIOLOGIA DOTT.SSA FRONGILLO - CI MED E FARM</v>
      </c>
      <c r="O97" s="387">
        <f t="shared" si="32"/>
        <v>0</v>
      </c>
      <c r="P97" s="391" t="str">
        <f t="shared" si="33"/>
        <v>???</v>
      </c>
      <c r="Q97" s="383"/>
    </row>
    <row r="98" spans="1:17" ht="63.75" customHeight="1">
      <c r="A98" s="239"/>
      <c r="B98" s="680"/>
      <c r="C98" s="533" t="s">
        <v>193</v>
      </c>
      <c r="E98" s="345"/>
      <c r="F98" s="533" t="s">
        <v>188</v>
      </c>
      <c r="G98" s="346"/>
      <c r="H98" s="304"/>
      <c r="I98" s="323"/>
      <c r="J98" s="389" t="str">
        <f t="shared" si="28"/>
        <v>SCIENZE INF.CHE SANITA PUBB Dott.ssa Colantuono</v>
      </c>
      <c r="K98" s="387">
        <f t="shared" si="29"/>
        <v>36</v>
      </c>
      <c r="L98" s="390">
        <f t="shared" si="30"/>
        <v>36</v>
      </c>
      <c r="M98" s="383"/>
      <c r="N98" s="453"/>
      <c r="O98" s="405"/>
      <c r="P98" s="406"/>
      <c r="Q98" s="394"/>
    </row>
    <row r="99" spans="1:17" ht="63.75" customHeight="1">
      <c r="A99" s="235" t="s">
        <v>18</v>
      </c>
      <c r="B99" s="680"/>
      <c r="C99" s="533"/>
      <c r="D99" s="234" t="s">
        <v>110</v>
      </c>
      <c r="E99" s="345"/>
      <c r="F99" s="476" t="s">
        <v>59</v>
      </c>
      <c r="G99" s="346"/>
      <c r="H99" s="304"/>
      <c r="I99" s="323"/>
      <c r="J99" s="389" t="str">
        <f t="shared" si="28"/>
        <v>INFORMATICA Dott. Ssa TRAMONTANO</v>
      </c>
      <c r="K99" s="387">
        <f t="shared" si="29"/>
        <v>15</v>
      </c>
      <c r="L99" s="390">
        <f t="shared" si="30"/>
        <v>20</v>
      </c>
      <c r="M99" s="383"/>
      <c r="N99" s="450"/>
      <c r="O99" s="395"/>
      <c r="P99" s="396"/>
      <c r="Q99" s="397"/>
    </row>
    <row r="100" spans="1:17" ht="63.75" customHeight="1">
      <c r="A100" s="235" t="s">
        <v>19</v>
      </c>
      <c r="B100" s="680"/>
      <c r="C100" s="304"/>
      <c r="D100" s="234" t="s">
        <v>110</v>
      </c>
      <c r="E100" s="345"/>
      <c r="F100" s="476" t="s">
        <v>59</v>
      </c>
      <c r="G100" s="346"/>
      <c r="H100" s="304"/>
      <c r="I100" s="323"/>
      <c r="J100" s="389" t="str">
        <f t="shared" si="28"/>
        <v>LAVORI DI GRUPPO IGIENE</v>
      </c>
      <c r="K100" s="387">
        <f t="shared" si="29"/>
        <v>0</v>
      </c>
      <c r="L100" s="390">
        <f t="shared" si="30"/>
        <v>7</v>
      </c>
      <c r="M100" s="383"/>
      <c r="N100" s="450"/>
      <c r="O100" s="395"/>
      <c r="P100" s="396"/>
      <c r="Q100" s="397"/>
    </row>
    <row r="101" spans="1:17" ht="63.75" customHeight="1">
      <c r="A101" s="235" t="s">
        <v>20</v>
      </c>
      <c r="B101" s="680"/>
      <c r="C101" s="304"/>
      <c r="D101" s="555" t="s">
        <v>214</v>
      </c>
      <c r="E101" s="345"/>
      <c r="F101" s="476" t="s">
        <v>59</v>
      </c>
      <c r="G101" s="346"/>
      <c r="H101" s="304"/>
      <c r="I101" s="323"/>
      <c r="J101" s="389" t="str">
        <f t="shared" si="28"/>
        <v>SEMINARIO OPI</v>
      </c>
      <c r="K101" s="387">
        <f t="shared" si="29"/>
        <v>0</v>
      </c>
      <c r="L101" s="390">
        <f t="shared" si="30"/>
        <v>3</v>
      </c>
      <c r="M101" s="383"/>
      <c r="N101" s="450"/>
      <c r="O101" s="395"/>
      <c r="P101" s="396"/>
      <c r="Q101" s="397"/>
    </row>
    <row r="102" spans="1:17" ht="63.75" customHeight="1">
      <c r="A102" s="340"/>
      <c r="B102" s="680"/>
      <c r="C102" s="304"/>
      <c r="D102" s="304"/>
      <c r="E102" s="345"/>
      <c r="F102" s="304"/>
      <c r="G102" s="304"/>
      <c r="H102" s="304"/>
      <c r="I102" s="323"/>
      <c r="J102" s="389" t="str">
        <f t="shared" si="28"/>
        <v>INFERM.CA CLIN MED SPEC Dott. CARPICO</v>
      </c>
      <c r="K102" s="387">
        <f t="shared" si="29"/>
        <v>12</v>
      </c>
      <c r="L102" s="390">
        <f t="shared" si="30"/>
        <v>12</v>
      </c>
      <c r="M102" s="383"/>
      <c r="N102" s="450"/>
      <c r="O102" s="395"/>
      <c r="P102" s="396"/>
      <c r="Q102" s="397"/>
    </row>
    <row r="103" spans="1:17" ht="63.75" customHeight="1">
      <c r="A103" s="341"/>
      <c r="B103" s="681"/>
      <c r="C103" s="345"/>
      <c r="D103" s="345"/>
      <c r="E103" s="345"/>
      <c r="F103" s="315"/>
      <c r="G103" s="315"/>
      <c r="H103" s="304"/>
      <c r="I103" s="323"/>
      <c r="J103" s="389" t="str">
        <f t="shared" si="28"/>
        <v>INFERM.CA CLIN MED GEN Dott. Balzoni</v>
      </c>
      <c r="K103" s="387">
        <f t="shared" si="29"/>
        <v>12</v>
      </c>
      <c r="L103" s="390">
        <f t="shared" si="30"/>
        <v>30</v>
      </c>
      <c r="M103" s="383"/>
      <c r="N103" s="450"/>
      <c r="O103" s="395"/>
      <c r="P103" s="396"/>
      <c r="Q103" s="397"/>
    </row>
    <row r="104" spans="1:17" ht="63.75" customHeight="1">
      <c r="A104" s="315"/>
      <c r="B104" s="681"/>
      <c r="C104" s="345"/>
      <c r="D104" s="345"/>
      <c r="E104" s="345"/>
      <c r="F104" s="315"/>
      <c r="G104" s="315"/>
      <c r="H104" s="304"/>
      <c r="I104" s="323"/>
      <c r="J104" s="389" t="str">
        <f t="shared" si="28"/>
        <v xml:space="preserve">INFERM.CA CLIN CHI GEN Dott.ssa Calcagni </v>
      </c>
      <c r="K104" s="387">
        <f t="shared" si="29"/>
        <v>21</v>
      </c>
      <c r="L104" s="390">
        <f t="shared" si="30"/>
        <v>30</v>
      </c>
      <c r="M104" s="383"/>
      <c r="N104" s="450"/>
      <c r="O104" s="395"/>
      <c r="P104" s="396"/>
      <c r="Q104" s="397"/>
    </row>
    <row r="105" spans="1:17" ht="63.75" customHeight="1">
      <c r="A105" s="322"/>
      <c r="B105" s="667"/>
      <c r="C105" s="202" t="s">
        <v>1</v>
      </c>
      <c r="D105" s="202" t="s">
        <v>2</v>
      </c>
      <c r="E105" s="202" t="s">
        <v>3</v>
      </c>
      <c r="F105" s="202" t="s">
        <v>4</v>
      </c>
      <c r="G105" s="202" t="s">
        <v>5</v>
      </c>
      <c r="H105" s="202" t="s">
        <v>6</v>
      </c>
      <c r="I105" s="323"/>
      <c r="J105" s="398"/>
      <c r="K105" s="387"/>
      <c r="L105" s="398"/>
      <c r="M105" s="398"/>
      <c r="N105" s="452"/>
      <c r="O105" s="402"/>
      <c r="P105" s="403"/>
      <c r="Q105" s="404"/>
    </row>
    <row r="106" spans="1:17" ht="63.75" customHeight="1">
      <c r="A106" s="325"/>
      <c r="B106" s="668"/>
      <c r="C106" s="206">
        <v>44529</v>
      </c>
      <c r="D106" s="206">
        <v>44530</v>
      </c>
      <c r="E106" s="206">
        <v>44531</v>
      </c>
      <c r="F106" s="206">
        <v>44532</v>
      </c>
      <c r="G106" s="206">
        <v>44533</v>
      </c>
      <c r="H106" s="206">
        <v>44534</v>
      </c>
      <c r="I106" s="323"/>
      <c r="J106" s="388">
        <f aca="true" t="shared" si="34" ref="J106:J120">J90</f>
        <v>0</v>
      </c>
      <c r="K106" s="387">
        <f aca="true" t="shared" si="35" ref="K106:K120">COUNTIF(C$108:H$117,J106)+K90</f>
        <v>0</v>
      </c>
      <c r="L106" s="390">
        <f aca="true" t="shared" si="36" ref="L106:L120">L90</f>
        <v>0</v>
      </c>
      <c r="M106" s="391" t="str">
        <f aca="true" t="shared" si="37" ref="M106:M120">IF(K106=L106,"FINITO"," ")</f>
        <v>FINITO</v>
      </c>
      <c r="N106" s="388">
        <f aca="true" t="shared" si="38" ref="N106:N113">N90</f>
        <v>0</v>
      </c>
      <c r="O106" s="387">
        <f aca="true" t="shared" si="39" ref="O106:O113">COUNTIF(C$108:H$117,N106)+O90</f>
        <v>0</v>
      </c>
      <c r="P106" s="388">
        <f aca="true" t="shared" si="40" ref="P106:P113">P90</f>
        <v>0</v>
      </c>
      <c r="Q106" s="398"/>
    </row>
    <row r="107" spans="1:17" ht="63.75" customHeight="1">
      <c r="A107" s="232" t="s">
        <v>145</v>
      </c>
      <c r="B107" s="675" t="s">
        <v>146</v>
      </c>
      <c r="C107" s="289" t="s">
        <v>118</v>
      </c>
      <c r="D107" s="289" t="s">
        <v>119</v>
      </c>
      <c r="E107" s="289" t="s">
        <v>119</v>
      </c>
      <c r="F107" s="289" t="s">
        <v>119</v>
      </c>
      <c r="G107" s="289" t="s">
        <v>119</v>
      </c>
      <c r="H107" s="551" t="s">
        <v>118</v>
      </c>
      <c r="I107" s="323"/>
      <c r="J107" s="389" t="str">
        <f t="shared" si="34"/>
        <v>FARMACOLOGIA Dott. MUZZI</v>
      </c>
      <c r="K107" s="387">
        <f t="shared" si="35"/>
        <v>17</v>
      </c>
      <c r="L107" s="390">
        <f t="shared" si="36"/>
        <v>20</v>
      </c>
      <c r="M107" s="391" t="str">
        <f t="shared" si="37"/>
        <v xml:space="preserve"> </v>
      </c>
      <c r="N107" s="391" t="str">
        <f t="shared" si="38"/>
        <v xml:space="preserve"> </v>
      </c>
      <c r="O107" s="387">
        <f t="shared" si="39"/>
        <v>0</v>
      </c>
      <c r="P107" s="390" t="str">
        <f t="shared" si="40"/>
        <v xml:space="preserve"> </v>
      </c>
      <c r="Q107" s="383"/>
    </row>
    <row r="108" spans="1:17" ht="63.75" customHeight="1">
      <c r="A108" s="235" t="s">
        <v>10</v>
      </c>
      <c r="B108" s="676" t="s">
        <v>147</v>
      </c>
      <c r="C108" s="234" t="s">
        <v>54</v>
      </c>
      <c r="D108" s="237" t="s">
        <v>49</v>
      </c>
      <c r="E108" s="537" t="s">
        <v>58</v>
      </c>
      <c r="F108" s="237" t="s">
        <v>49</v>
      </c>
      <c r="G108" s="541" t="s">
        <v>50</v>
      </c>
      <c r="H108" s="237" t="s">
        <v>56</v>
      </c>
      <c r="I108" s="323"/>
      <c r="J108" s="389" t="str">
        <f t="shared" si="34"/>
        <v>ANESTESIOLOGIA Dott. CATALDO</v>
      </c>
      <c r="K108" s="387">
        <f t="shared" si="35"/>
        <v>15</v>
      </c>
      <c r="L108" s="390">
        <f t="shared" si="36"/>
        <v>15</v>
      </c>
      <c r="M108" s="391" t="str">
        <f t="shared" si="37"/>
        <v>FINITO</v>
      </c>
      <c r="N108" s="391" t="str">
        <f t="shared" si="38"/>
        <v xml:space="preserve"> Assistenza Pre e Post Operatoria - Drenaggi- CI INF.CA 3 E 4</v>
      </c>
      <c r="O108" s="387">
        <f t="shared" si="39"/>
        <v>0</v>
      </c>
      <c r="P108" s="390">
        <f t="shared" si="40"/>
        <v>6</v>
      </c>
      <c r="Q108" s="383"/>
    </row>
    <row r="109" spans="1:17" ht="63.75" customHeight="1">
      <c r="A109" s="235" t="s">
        <v>12</v>
      </c>
      <c r="B109" s="676" t="s">
        <v>149</v>
      </c>
      <c r="C109" s="234" t="s">
        <v>54</v>
      </c>
      <c r="D109" s="237" t="s">
        <v>49</v>
      </c>
      <c r="E109" s="537" t="s">
        <v>58</v>
      </c>
      <c r="F109" s="237" t="s">
        <v>49</v>
      </c>
      <c r="G109" s="541" t="s">
        <v>50</v>
      </c>
      <c r="H109" s="237" t="s">
        <v>56</v>
      </c>
      <c r="I109" s="323"/>
      <c r="J109" s="389" t="str">
        <f t="shared" si="34"/>
        <v>CHIRURGIA GENERALE Dott. CORVESE</v>
      </c>
      <c r="K109" s="387">
        <f t="shared" si="35"/>
        <v>15</v>
      </c>
      <c r="L109" s="390">
        <f t="shared" si="36"/>
        <v>20</v>
      </c>
      <c r="M109" s="391" t="str">
        <f t="shared" si="37"/>
        <v xml:space="preserve"> </v>
      </c>
      <c r="N109" s="391" t="str">
        <f t="shared" si="38"/>
        <v>PERCORSO STER + ECG - CI INF.CA 3 E 4</v>
      </c>
      <c r="O109" s="387">
        <f t="shared" si="39"/>
        <v>6</v>
      </c>
      <c r="P109" s="390">
        <f t="shared" si="40"/>
        <v>12</v>
      </c>
      <c r="Q109" s="383"/>
    </row>
    <row r="110" spans="1:17" ht="63.75" customHeight="1">
      <c r="A110" s="235" t="s">
        <v>13</v>
      </c>
      <c r="B110" s="676" t="s">
        <v>150</v>
      </c>
      <c r="C110" s="234" t="s">
        <v>54</v>
      </c>
      <c r="D110" s="237" t="s">
        <v>49</v>
      </c>
      <c r="E110" s="537" t="s">
        <v>58</v>
      </c>
      <c r="F110" s="237" t="s">
        <v>49</v>
      </c>
      <c r="G110" s="541" t="s">
        <v>50</v>
      </c>
      <c r="H110" s="237" t="s">
        <v>56</v>
      </c>
      <c r="I110" s="323"/>
      <c r="J110" s="389" t="str">
        <f t="shared" si="34"/>
        <v>MEDICINA INTERNA Dott. Loccisano</v>
      </c>
      <c r="K110" s="387">
        <f t="shared" si="35"/>
        <v>15</v>
      </c>
      <c r="L110" s="390">
        <f t="shared" si="36"/>
        <v>20</v>
      </c>
      <c r="M110" s="391" t="str">
        <f t="shared" si="37"/>
        <v xml:space="preserve"> </v>
      </c>
      <c r="N110" s="391" t="str">
        <f t="shared" si="38"/>
        <v xml:space="preserve">CI INF.CA 3 E 4 (PIANIFICAZIONE) </v>
      </c>
      <c r="O110" s="387">
        <f t="shared" si="39"/>
        <v>2</v>
      </c>
      <c r="P110" s="390">
        <f t="shared" si="40"/>
        <v>3</v>
      </c>
      <c r="Q110" s="383"/>
    </row>
    <row r="111" spans="1:17" ht="63.75" customHeight="1">
      <c r="A111" s="235" t="s">
        <v>14</v>
      </c>
      <c r="B111" s="676" t="s">
        <v>151</v>
      </c>
      <c r="C111" s="478" t="s">
        <v>168</v>
      </c>
      <c r="D111" s="476" t="s">
        <v>59</v>
      </c>
      <c r="E111" s="550" t="s">
        <v>187</v>
      </c>
      <c r="F111" s="234" t="s">
        <v>54</v>
      </c>
      <c r="G111" s="476" t="s">
        <v>59</v>
      </c>
      <c r="H111" s="237" t="s">
        <v>56</v>
      </c>
      <c r="I111" s="323"/>
      <c r="J111" s="389" t="str">
        <f t="shared" si="34"/>
        <v>STATISTICA MEDICA Dr. Falasca</v>
      </c>
      <c r="K111" s="387">
        <f t="shared" si="35"/>
        <v>12</v>
      </c>
      <c r="L111" s="388">
        <f t="shared" si="36"/>
        <v>20</v>
      </c>
      <c r="M111" s="391" t="str">
        <f t="shared" si="37"/>
        <v xml:space="preserve"> </v>
      </c>
      <c r="N111" s="391" t="str">
        <f t="shared" si="38"/>
        <v>LABORATORIO 2/ATT.SEM (DOSSIER VARI -VIDEOSNG)</v>
      </c>
      <c r="O111" s="387">
        <f t="shared" si="39"/>
        <v>29</v>
      </c>
      <c r="P111" s="390">
        <f t="shared" si="40"/>
        <v>30</v>
      </c>
      <c r="Q111" s="383"/>
    </row>
    <row r="112" spans="1:17" ht="63.75" customHeight="1">
      <c r="A112" s="235" t="s">
        <v>16</v>
      </c>
      <c r="B112" s="676" t="s">
        <v>152</v>
      </c>
      <c r="C112" s="478" t="s">
        <v>168</v>
      </c>
      <c r="D112" s="476" t="s">
        <v>59</v>
      </c>
      <c r="E112" s="550" t="s">
        <v>187</v>
      </c>
      <c r="F112" s="234" t="s">
        <v>54</v>
      </c>
      <c r="G112" s="476" t="s">
        <v>59</v>
      </c>
      <c r="H112" s="237" t="s">
        <v>56</v>
      </c>
      <c r="I112" s="326"/>
      <c r="J112" s="389" t="str">
        <f t="shared" si="34"/>
        <v xml:space="preserve">IGIENE GEN APPL EPIDEMIOLOGIA Dott. </v>
      </c>
      <c r="K112" s="387">
        <f t="shared" si="35"/>
        <v>0</v>
      </c>
      <c r="L112" s="388">
        <f t="shared" si="36"/>
        <v>35</v>
      </c>
      <c r="M112" s="391" t="str">
        <f t="shared" si="37"/>
        <v xml:space="preserve"> </v>
      </c>
      <c r="N112" s="391" t="str">
        <f t="shared" si="38"/>
        <v>LABORATORIO 2/ATT.SEM (METODOLOGIA)</v>
      </c>
      <c r="O112" s="387">
        <f t="shared" si="39"/>
        <v>3</v>
      </c>
      <c r="P112" s="390">
        <f t="shared" si="40"/>
        <v>12</v>
      </c>
      <c r="Q112" s="383"/>
    </row>
    <row r="113" spans="1:17" ht="63.75" customHeight="1">
      <c r="A113" s="235" t="s">
        <v>17</v>
      </c>
      <c r="B113" s="676" t="s">
        <v>153</v>
      </c>
      <c r="C113" s="539" t="s">
        <v>168</v>
      </c>
      <c r="D113" s="476" t="s">
        <v>59</v>
      </c>
      <c r="E113" s="550" t="s">
        <v>187</v>
      </c>
      <c r="F113" s="234" t="s">
        <v>54</v>
      </c>
      <c r="G113" s="476" t="s">
        <v>59</v>
      </c>
      <c r="H113" s="237" t="s">
        <v>56</v>
      </c>
      <c r="I113" s="326"/>
      <c r="J113" s="389" t="str">
        <f t="shared" si="34"/>
        <v>SCIENZE INF.CHE METODOL Dott.ssa Di Caprio</v>
      </c>
      <c r="K113" s="387">
        <f t="shared" si="35"/>
        <v>15</v>
      </c>
      <c r="L113" s="390">
        <f t="shared" si="36"/>
        <v>15</v>
      </c>
      <c r="M113" s="391" t="str">
        <f t="shared" si="37"/>
        <v>FINITO</v>
      </c>
      <c r="N113" s="391" t="str">
        <f t="shared" si="38"/>
        <v>SEMINARIO CARDIOLOGIA DOTT.SSA FRONGILLO - CI MED E FARM</v>
      </c>
      <c r="O113" s="387">
        <f t="shared" si="39"/>
        <v>0</v>
      </c>
      <c r="P113" s="391" t="str">
        <f t="shared" si="40"/>
        <v>???</v>
      </c>
      <c r="Q113" s="383"/>
    </row>
    <row r="114" spans="1:17" ht="63.75" customHeight="1">
      <c r="A114" s="304"/>
      <c r="B114" s="680"/>
      <c r="C114" s="556"/>
      <c r="D114" s="346"/>
      <c r="E114" s="533"/>
      <c r="F114" s="542" t="s">
        <v>220</v>
      </c>
      <c r="G114" s="533"/>
      <c r="H114" s="552"/>
      <c r="I114" s="323"/>
      <c r="J114" s="389" t="str">
        <f t="shared" si="34"/>
        <v>SCIENZE INF.CHE SANITA PUBB Dott.ssa Colantuono</v>
      </c>
      <c r="K114" s="387">
        <f t="shared" si="35"/>
        <v>36</v>
      </c>
      <c r="L114" s="390">
        <f t="shared" si="36"/>
        <v>36</v>
      </c>
      <c r="M114" s="391" t="str">
        <f t="shared" si="37"/>
        <v>FINITO</v>
      </c>
      <c r="N114" s="453"/>
      <c r="O114" s="405"/>
      <c r="P114" s="406"/>
      <c r="Q114" s="394"/>
    </row>
    <row r="115" spans="1:17" ht="63.75" customHeight="1">
      <c r="A115" s="235" t="s">
        <v>18</v>
      </c>
      <c r="B115" s="680"/>
      <c r="C115" s="304"/>
      <c r="D115" s="234" t="s">
        <v>110</v>
      </c>
      <c r="E115" s="556"/>
      <c r="F115" s="240" t="s">
        <v>156</v>
      </c>
      <c r="G115" s="304"/>
      <c r="H115" s="533" t="s">
        <v>227</v>
      </c>
      <c r="I115" s="323"/>
      <c r="J115" s="389" t="str">
        <f t="shared" si="34"/>
        <v>INFORMATICA Dott. Ssa TRAMONTANO</v>
      </c>
      <c r="K115" s="387">
        <f t="shared" si="35"/>
        <v>15</v>
      </c>
      <c r="L115" s="390">
        <f t="shared" si="36"/>
        <v>20</v>
      </c>
      <c r="M115" s="391" t="str">
        <f t="shared" si="37"/>
        <v xml:space="preserve"> </v>
      </c>
      <c r="N115" s="450"/>
      <c r="O115" s="395"/>
      <c r="P115" s="396"/>
      <c r="Q115" s="397"/>
    </row>
    <row r="116" spans="1:17" ht="63.75" customHeight="1">
      <c r="A116" s="235" t="s">
        <v>19</v>
      </c>
      <c r="B116" s="680"/>
      <c r="C116" s="304"/>
      <c r="D116" s="234" t="s">
        <v>110</v>
      </c>
      <c r="E116" s="304"/>
      <c r="F116" s="240" t="s">
        <v>156</v>
      </c>
      <c r="G116" s="304"/>
      <c r="H116" s="304"/>
      <c r="I116" s="323"/>
      <c r="J116" s="389" t="str">
        <f t="shared" si="34"/>
        <v>LAVORI DI GRUPPO IGIENE</v>
      </c>
      <c r="K116" s="387">
        <f t="shared" si="35"/>
        <v>3</v>
      </c>
      <c r="L116" s="390">
        <f t="shared" si="36"/>
        <v>7</v>
      </c>
      <c r="M116" s="391" t="str">
        <f t="shared" si="37"/>
        <v xml:space="preserve"> </v>
      </c>
      <c r="N116" s="455" t="s">
        <v>87</v>
      </c>
      <c r="O116" s="395"/>
      <c r="P116" s="396"/>
      <c r="Q116" s="397"/>
    </row>
    <row r="117" spans="1:17" ht="63.75" customHeight="1">
      <c r="A117" s="235" t="s">
        <v>20</v>
      </c>
      <c r="B117" s="680"/>
      <c r="C117" s="304"/>
      <c r="D117" s="234" t="s">
        <v>110</v>
      </c>
      <c r="E117" s="304"/>
      <c r="F117" s="240" t="s">
        <v>156</v>
      </c>
      <c r="G117" s="304"/>
      <c r="H117" s="304"/>
      <c r="I117" s="323"/>
      <c r="J117" s="389" t="str">
        <f t="shared" si="34"/>
        <v>SEMINARIO OPI</v>
      </c>
      <c r="K117" s="387">
        <f t="shared" si="35"/>
        <v>0</v>
      </c>
      <c r="L117" s="390">
        <f t="shared" si="36"/>
        <v>3</v>
      </c>
      <c r="M117" s="391" t="str">
        <f t="shared" si="37"/>
        <v xml:space="preserve"> </v>
      </c>
      <c r="N117" s="450"/>
      <c r="O117" s="395"/>
      <c r="P117" s="396"/>
      <c r="Q117" s="397"/>
    </row>
    <row r="118" spans="1:17" ht="63.75" customHeight="1">
      <c r="A118" s="351"/>
      <c r="B118" s="680"/>
      <c r="C118" s="304"/>
      <c r="D118" s="304"/>
      <c r="E118" s="304"/>
      <c r="F118" s="240" t="s">
        <v>156</v>
      </c>
      <c r="G118" s="304"/>
      <c r="H118" s="304"/>
      <c r="I118" s="323"/>
      <c r="J118" s="389" t="str">
        <f t="shared" si="34"/>
        <v>INFERM.CA CLIN MED SPEC Dott. CARPICO</v>
      </c>
      <c r="K118" s="387">
        <f t="shared" si="35"/>
        <v>12</v>
      </c>
      <c r="L118" s="390">
        <f t="shared" si="36"/>
        <v>12</v>
      </c>
      <c r="M118" s="391" t="str">
        <f t="shared" si="37"/>
        <v>FINITO</v>
      </c>
      <c r="N118" s="450"/>
      <c r="O118" s="395"/>
      <c r="P118" s="396"/>
      <c r="Q118" s="397"/>
    </row>
    <row r="119" spans="1:17" ht="63.75" customHeight="1">
      <c r="A119" s="351"/>
      <c r="B119" s="680"/>
      <c r="C119" s="535"/>
      <c r="D119" s="304"/>
      <c r="E119" s="304"/>
      <c r="F119" s="304"/>
      <c r="G119" s="304"/>
      <c r="H119" s="304"/>
      <c r="I119" s="323"/>
      <c r="J119" s="389" t="str">
        <f t="shared" si="34"/>
        <v>INFERM.CA CLIN MED GEN Dott. Balzoni</v>
      </c>
      <c r="K119" s="387">
        <f t="shared" si="35"/>
        <v>18</v>
      </c>
      <c r="L119" s="390">
        <f t="shared" si="36"/>
        <v>30</v>
      </c>
      <c r="M119" s="391" t="str">
        <f t="shared" si="37"/>
        <v xml:space="preserve"> </v>
      </c>
      <c r="N119" s="450"/>
      <c r="O119" s="395"/>
      <c r="P119" s="396"/>
      <c r="Q119" s="397"/>
    </row>
    <row r="120" spans="1:17" ht="63.75" customHeight="1">
      <c r="A120" s="351"/>
      <c r="B120" s="680"/>
      <c r="C120" s="304"/>
      <c r="D120" s="304"/>
      <c r="E120" s="304"/>
      <c r="F120" s="304"/>
      <c r="G120" s="304"/>
      <c r="H120" s="304"/>
      <c r="I120" s="323"/>
      <c r="J120" s="389" t="str">
        <f t="shared" si="34"/>
        <v xml:space="preserve">INFERM.CA CLIN CHI GEN Dott.ssa Calcagni </v>
      </c>
      <c r="K120" s="387">
        <f t="shared" si="35"/>
        <v>24</v>
      </c>
      <c r="L120" s="390">
        <f t="shared" si="36"/>
        <v>30</v>
      </c>
      <c r="M120" s="391" t="str">
        <f t="shared" si="37"/>
        <v xml:space="preserve"> </v>
      </c>
      <c r="N120" s="450"/>
      <c r="O120" s="395"/>
      <c r="P120" s="396"/>
      <c r="Q120" s="397"/>
    </row>
    <row r="121" spans="1:17" ht="63.75" customHeight="1">
      <c r="A121" s="351"/>
      <c r="B121" s="667"/>
      <c r="C121" s="202" t="s">
        <v>1</v>
      </c>
      <c r="D121" s="202" t="s">
        <v>2</v>
      </c>
      <c r="E121" s="202" t="s">
        <v>3</v>
      </c>
      <c r="F121" s="202" t="s">
        <v>4</v>
      </c>
      <c r="G121" s="202" t="s">
        <v>5</v>
      </c>
      <c r="H121" s="202" t="s">
        <v>6</v>
      </c>
      <c r="I121" s="323"/>
      <c r="J121" s="398"/>
      <c r="K121" s="387"/>
      <c r="L121" s="398"/>
      <c r="M121" s="398"/>
      <c r="N121" s="452"/>
      <c r="O121" s="402"/>
      <c r="P121" s="403"/>
      <c r="Q121" s="404"/>
    </row>
    <row r="122" spans="1:17" ht="63.75" customHeight="1">
      <c r="A122" s="351"/>
      <c r="B122" s="668"/>
      <c r="C122" s="206">
        <v>44536</v>
      </c>
      <c r="D122" s="206">
        <v>44537</v>
      </c>
      <c r="E122" s="206">
        <v>44538</v>
      </c>
      <c r="F122" s="206">
        <v>44539</v>
      </c>
      <c r="G122" s="206">
        <v>44540</v>
      </c>
      <c r="H122" s="206">
        <v>44541</v>
      </c>
      <c r="I122" s="323"/>
      <c r="J122" s="388">
        <f aca="true" t="shared" si="41" ref="J122:J136">J106</f>
        <v>0</v>
      </c>
      <c r="K122" s="387">
        <f aca="true" t="shared" si="42" ref="K122:K136">COUNTIF(C$124:H$133,J122)+K106</f>
        <v>0</v>
      </c>
      <c r="L122" s="390">
        <f aca="true" t="shared" si="43" ref="L122:L136">L106</f>
        <v>0</v>
      </c>
      <c r="M122" s="391" t="str">
        <f aca="true" t="shared" si="44" ref="M122:M136">IF(K122=L122,"FINITO"," ")</f>
        <v>FINITO</v>
      </c>
      <c r="N122" s="388">
        <f aca="true" t="shared" si="45" ref="N122:N129">N106</f>
        <v>0</v>
      </c>
      <c r="O122" s="387">
        <f aca="true" t="shared" si="46" ref="O122:O129">COUNTIF(C$124:H$133,N122)+O106</f>
        <v>0</v>
      </c>
      <c r="P122" s="388">
        <f aca="true" t="shared" si="47" ref="P122:P129">P106</f>
        <v>0</v>
      </c>
      <c r="Q122" s="398"/>
    </row>
    <row r="123" spans="1:17" ht="63.75" customHeight="1">
      <c r="A123" s="232" t="s">
        <v>145</v>
      </c>
      <c r="B123" s="675" t="s">
        <v>146</v>
      </c>
      <c r="C123" s="551" t="s">
        <v>228</v>
      </c>
      <c r="D123" s="289" t="s">
        <v>119</v>
      </c>
      <c r="E123" s="613"/>
      <c r="F123" s="551" t="s">
        <v>225</v>
      </c>
      <c r="G123" s="551" t="s">
        <v>119</v>
      </c>
      <c r="H123" s="289" t="s">
        <v>119</v>
      </c>
      <c r="I123" s="323"/>
      <c r="J123" s="389" t="str">
        <f t="shared" si="41"/>
        <v>FARMACOLOGIA Dott. MUZZI</v>
      </c>
      <c r="K123" s="387">
        <f t="shared" si="42"/>
        <v>20</v>
      </c>
      <c r="L123" s="390">
        <f t="shared" si="43"/>
        <v>20</v>
      </c>
      <c r="M123" s="391" t="str">
        <f t="shared" si="44"/>
        <v>FINITO</v>
      </c>
      <c r="N123" s="391" t="str">
        <f t="shared" si="45"/>
        <v xml:space="preserve"> </v>
      </c>
      <c r="O123" s="387">
        <f t="shared" si="46"/>
        <v>0</v>
      </c>
      <c r="P123" s="390" t="str">
        <f t="shared" si="47"/>
        <v xml:space="preserve"> </v>
      </c>
      <c r="Q123" s="383"/>
    </row>
    <row r="124" spans="1:17" ht="63.75" customHeight="1">
      <c r="A124" s="235" t="s">
        <v>10</v>
      </c>
      <c r="B124" s="676" t="s">
        <v>147</v>
      </c>
      <c r="C124" s="549" t="s">
        <v>217</v>
      </c>
      <c r="D124" s="237" t="s">
        <v>49</v>
      </c>
      <c r="E124" s="479"/>
      <c r="F124" s="238" t="s">
        <v>60</v>
      </c>
      <c r="G124" s="237" t="s">
        <v>49</v>
      </c>
      <c r="H124" s="237" t="s">
        <v>50</v>
      </c>
      <c r="I124" s="323"/>
      <c r="J124" s="389" t="str">
        <f t="shared" si="41"/>
        <v>ANESTESIOLOGIA Dott. CATALDO</v>
      </c>
      <c r="K124" s="387">
        <f t="shared" si="42"/>
        <v>15</v>
      </c>
      <c r="L124" s="390">
        <f t="shared" si="43"/>
        <v>15</v>
      </c>
      <c r="M124" s="391" t="str">
        <f t="shared" si="44"/>
        <v>FINITO</v>
      </c>
      <c r="N124" s="391" t="str">
        <f t="shared" si="45"/>
        <v xml:space="preserve"> Assistenza Pre e Post Operatoria - Drenaggi- CI INF.CA 3 E 4</v>
      </c>
      <c r="O124" s="387">
        <f t="shared" si="46"/>
        <v>0</v>
      </c>
      <c r="P124" s="390">
        <f t="shared" si="47"/>
        <v>6</v>
      </c>
      <c r="Q124" s="383"/>
    </row>
    <row r="125" spans="1:17" ht="63.75" customHeight="1">
      <c r="A125" s="235" t="s">
        <v>12</v>
      </c>
      <c r="B125" s="676" t="s">
        <v>149</v>
      </c>
      <c r="C125" s="549" t="s">
        <v>217</v>
      </c>
      <c r="D125" s="237" t="s">
        <v>49</v>
      </c>
      <c r="E125" s="479"/>
      <c r="F125" s="238" t="s">
        <v>60</v>
      </c>
      <c r="G125" s="237" t="s">
        <v>49</v>
      </c>
      <c r="H125" s="237" t="s">
        <v>50</v>
      </c>
      <c r="I125" s="323"/>
      <c r="J125" s="389" t="str">
        <f t="shared" si="41"/>
        <v>CHIRURGIA GENERALE Dott. CORVESE</v>
      </c>
      <c r="K125" s="387">
        <f t="shared" si="42"/>
        <v>15</v>
      </c>
      <c r="L125" s="390">
        <f t="shared" si="43"/>
        <v>20</v>
      </c>
      <c r="M125" s="391" t="str">
        <f t="shared" si="44"/>
        <v xml:space="preserve"> </v>
      </c>
      <c r="N125" s="391" t="str">
        <f t="shared" si="45"/>
        <v>PERCORSO STER + ECG - CI INF.CA 3 E 4</v>
      </c>
      <c r="O125" s="387">
        <f t="shared" si="46"/>
        <v>9</v>
      </c>
      <c r="P125" s="390">
        <f t="shared" si="47"/>
        <v>12</v>
      </c>
      <c r="Q125" s="383"/>
    </row>
    <row r="126" spans="1:17" ht="63.75" customHeight="1">
      <c r="A126" s="235" t="s">
        <v>13</v>
      </c>
      <c r="B126" s="676" t="s">
        <v>150</v>
      </c>
      <c r="C126" s="549" t="s">
        <v>217</v>
      </c>
      <c r="D126" s="237" t="s">
        <v>49</v>
      </c>
      <c r="E126" s="479"/>
      <c r="F126" s="238" t="s">
        <v>60</v>
      </c>
      <c r="G126" s="237" t="s">
        <v>49</v>
      </c>
      <c r="H126" s="237" t="s">
        <v>50</v>
      </c>
      <c r="I126" s="323"/>
      <c r="J126" s="389" t="str">
        <f t="shared" si="41"/>
        <v>MEDICINA INTERNA Dott. Loccisano</v>
      </c>
      <c r="K126" s="387">
        <f t="shared" si="42"/>
        <v>15</v>
      </c>
      <c r="L126" s="390">
        <f t="shared" si="43"/>
        <v>20</v>
      </c>
      <c r="M126" s="391" t="str">
        <f t="shared" si="44"/>
        <v xml:space="preserve"> </v>
      </c>
      <c r="N126" s="391" t="str">
        <f t="shared" si="45"/>
        <v xml:space="preserve">CI INF.CA 3 E 4 (PIANIFICAZIONE) </v>
      </c>
      <c r="O126" s="387">
        <f t="shared" si="46"/>
        <v>2</v>
      </c>
      <c r="P126" s="390">
        <f t="shared" si="47"/>
        <v>3</v>
      </c>
      <c r="Q126" s="383"/>
    </row>
    <row r="127" spans="1:17" ht="63.75" customHeight="1">
      <c r="A127" s="235" t="s">
        <v>14</v>
      </c>
      <c r="B127" s="676" t="s">
        <v>151</v>
      </c>
      <c r="C127" s="549" t="s">
        <v>217</v>
      </c>
      <c r="D127" s="607" t="s">
        <v>59</v>
      </c>
      <c r="E127" s="479"/>
      <c r="F127" s="237" t="s">
        <v>56</v>
      </c>
      <c r="G127" s="236" t="s">
        <v>58</v>
      </c>
      <c r="H127" s="236" t="s">
        <v>58</v>
      </c>
      <c r="I127" s="323"/>
      <c r="J127" s="389" t="str">
        <f t="shared" si="41"/>
        <v>STATISTICA MEDICA Dr. Falasca</v>
      </c>
      <c r="K127" s="387">
        <f t="shared" si="42"/>
        <v>18</v>
      </c>
      <c r="L127" s="390">
        <f t="shared" si="43"/>
        <v>20</v>
      </c>
      <c r="M127" s="391" t="str">
        <f t="shared" si="44"/>
        <v xml:space="preserve"> </v>
      </c>
      <c r="N127" s="391" t="str">
        <f t="shared" si="45"/>
        <v>LABORATORIO 2/ATT.SEM (DOSSIER VARI -VIDEOSNG)</v>
      </c>
      <c r="O127" s="387">
        <f t="shared" si="46"/>
        <v>32</v>
      </c>
      <c r="P127" s="390">
        <f t="shared" si="47"/>
        <v>30</v>
      </c>
      <c r="Q127" s="383"/>
    </row>
    <row r="128" spans="1:17" ht="63.75" customHeight="1">
      <c r="A128" s="235" t="s">
        <v>16</v>
      </c>
      <c r="B128" s="676" t="s">
        <v>152</v>
      </c>
      <c r="C128" s="549" t="s">
        <v>217</v>
      </c>
      <c r="D128" s="607" t="s">
        <v>59</v>
      </c>
      <c r="E128" s="479"/>
      <c r="F128" s="237" t="s">
        <v>56</v>
      </c>
      <c r="G128" s="236" t="s">
        <v>58</v>
      </c>
      <c r="H128" s="236" t="s">
        <v>58</v>
      </c>
      <c r="I128" s="323"/>
      <c r="J128" s="389" t="str">
        <f t="shared" si="41"/>
        <v xml:space="preserve">IGIENE GEN APPL EPIDEMIOLOGIA Dott. </v>
      </c>
      <c r="K128" s="387">
        <f t="shared" si="42"/>
        <v>0</v>
      </c>
      <c r="L128" s="388">
        <f t="shared" si="43"/>
        <v>35</v>
      </c>
      <c r="M128" s="389" t="str">
        <f t="shared" si="44"/>
        <v xml:space="preserve"> </v>
      </c>
      <c r="N128" s="391" t="str">
        <f t="shared" si="45"/>
        <v>LABORATORIO 2/ATT.SEM (METODOLOGIA)</v>
      </c>
      <c r="O128" s="387">
        <f t="shared" si="46"/>
        <v>6</v>
      </c>
      <c r="P128" s="390">
        <f t="shared" si="47"/>
        <v>12</v>
      </c>
      <c r="Q128" s="383"/>
    </row>
    <row r="129" spans="1:17" ht="63.75" customHeight="1">
      <c r="A129" s="235" t="s">
        <v>17</v>
      </c>
      <c r="B129" s="676" t="s">
        <v>153</v>
      </c>
      <c r="C129" s="549" t="s">
        <v>217</v>
      </c>
      <c r="D129" s="607" t="s">
        <v>59</v>
      </c>
      <c r="E129" s="479"/>
      <c r="F129" s="237" t="s">
        <v>56</v>
      </c>
      <c r="G129" s="236" t="s">
        <v>58</v>
      </c>
      <c r="H129" s="236" t="s">
        <v>58</v>
      </c>
      <c r="I129" s="326"/>
      <c r="J129" s="389" t="str">
        <f t="shared" si="41"/>
        <v>SCIENZE INF.CHE METODOL Dott.ssa Di Caprio</v>
      </c>
      <c r="K129" s="387">
        <f t="shared" si="42"/>
        <v>15</v>
      </c>
      <c r="L129" s="388">
        <f t="shared" si="43"/>
        <v>15</v>
      </c>
      <c r="M129" s="389" t="str">
        <f t="shared" si="44"/>
        <v>FINITO</v>
      </c>
      <c r="N129" s="391" t="str">
        <f t="shared" si="45"/>
        <v>SEMINARIO CARDIOLOGIA DOTT.SSA FRONGILLO - CI MED E FARM</v>
      </c>
      <c r="O129" s="387">
        <f t="shared" si="46"/>
        <v>0</v>
      </c>
      <c r="P129" s="391" t="str">
        <f t="shared" si="47"/>
        <v>???</v>
      </c>
      <c r="Q129" s="383"/>
    </row>
    <row r="130" spans="1:17" ht="63.75" customHeight="1">
      <c r="A130" s="304"/>
      <c r="B130" s="680"/>
      <c r="C130" s="304"/>
      <c r="D130" s="613"/>
      <c r="E130" s="479"/>
      <c r="F130" s="553" t="s">
        <v>186</v>
      </c>
      <c r="G130" s="304"/>
      <c r="H130" s="342"/>
      <c r="I130" s="326"/>
      <c r="J130" s="389" t="str">
        <f t="shared" si="41"/>
        <v>SCIENZE INF.CHE SANITA PUBB Dott.ssa Colantuono</v>
      </c>
      <c r="K130" s="387">
        <f t="shared" si="42"/>
        <v>36</v>
      </c>
      <c r="L130" s="390">
        <f t="shared" si="43"/>
        <v>36</v>
      </c>
      <c r="M130" s="391" t="str">
        <f t="shared" si="44"/>
        <v>FINITO</v>
      </c>
      <c r="N130" s="453"/>
      <c r="O130" s="405"/>
      <c r="P130" s="406"/>
      <c r="Q130" s="394"/>
    </row>
    <row r="131" spans="1:17" ht="63.75" customHeight="1">
      <c r="A131" s="235" t="s">
        <v>18</v>
      </c>
      <c r="B131" s="680"/>
      <c r="C131" s="304"/>
      <c r="D131" s="234" t="s">
        <v>110</v>
      </c>
      <c r="E131" s="480" t="s">
        <v>30</v>
      </c>
      <c r="F131" s="237" t="s">
        <v>50</v>
      </c>
      <c r="G131" s="533" t="s">
        <v>229</v>
      </c>
      <c r="H131" s="342"/>
      <c r="I131" s="323"/>
      <c r="J131" s="389" t="str">
        <f t="shared" si="41"/>
        <v>INFORMATICA Dott. Ssa TRAMONTANO</v>
      </c>
      <c r="K131" s="387">
        <f t="shared" si="42"/>
        <v>15</v>
      </c>
      <c r="L131" s="390">
        <f t="shared" si="43"/>
        <v>20</v>
      </c>
      <c r="M131" s="391" t="str">
        <f t="shared" si="44"/>
        <v xml:space="preserve"> </v>
      </c>
      <c r="N131" s="450"/>
      <c r="O131" s="395"/>
      <c r="P131" s="396"/>
      <c r="Q131" s="397"/>
    </row>
    <row r="132" spans="1:17" ht="63.75" customHeight="1">
      <c r="A132" s="235" t="s">
        <v>19</v>
      </c>
      <c r="B132" s="680"/>
      <c r="C132" s="304"/>
      <c r="D132" s="234" t="s">
        <v>110</v>
      </c>
      <c r="E132" s="479"/>
      <c r="F132" s="237" t="s">
        <v>50</v>
      </c>
      <c r="G132" s="304"/>
      <c r="H132" s="342"/>
      <c r="I132" s="323"/>
      <c r="J132" s="389" t="str">
        <f t="shared" si="41"/>
        <v>LAVORI DI GRUPPO IGIENE</v>
      </c>
      <c r="K132" s="387">
        <f t="shared" si="42"/>
        <v>3</v>
      </c>
      <c r="L132" s="390">
        <f t="shared" si="43"/>
        <v>7</v>
      </c>
      <c r="M132" s="391" t="str">
        <f t="shared" si="44"/>
        <v xml:space="preserve"> </v>
      </c>
      <c r="N132" s="450"/>
      <c r="O132" s="395"/>
      <c r="P132" s="396"/>
      <c r="Q132" s="397"/>
    </row>
    <row r="133" spans="1:17" ht="63.75" customHeight="1">
      <c r="A133" s="235" t="s">
        <v>20</v>
      </c>
      <c r="B133" s="680"/>
      <c r="D133" s="234" t="s">
        <v>110</v>
      </c>
      <c r="E133" s="479"/>
      <c r="F133" s="237" t="s">
        <v>50</v>
      </c>
      <c r="G133" s="304"/>
      <c r="H133" s="342"/>
      <c r="I133" s="323"/>
      <c r="J133" s="389" t="str">
        <f t="shared" si="41"/>
        <v>SEMINARIO OPI</v>
      </c>
      <c r="K133" s="387">
        <f t="shared" si="42"/>
        <v>0</v>
      </c>
      <c r="L133" s="390">
        <f t="shared" si="43"/>
        <v>3</v>
      </c>
      <c r="M133" s="391" t="str">
        <f t="shared" si="44"/>
        <v xml:space="preserve"> </v>
      </c>
      <c r="N133" s="450"/>
      <c r="O133" s="395"/>
      <c r="P133" s="396"/>
      <c r="Q133" s="397"/>
    </row>
    <row r="134" spans="1:17" ht="63.75" customHeight="1">
      <c r="A134" s="340"/>
      <c r="B134" s="683"/>
      <c r="C134" s="304"/>
      <c r="D134" s="556" t="s">
        <v>209</v>
      </c>
      <c r="E134" s="479"/>
      <c r="F134" s="556" t="s">
        <v>191</v>
      </c>
      <c r="G134" s="556" t="s">
        <v>191</v>
      </c>
      <c r="H134" s="556" t="s">
        <v>191</v>
      </c>
      <c r="I134" s="323"/>
      <c r="J134" s="389" t="str">
        <f t="shared" si="41"/>
        <v>INFERM.CA CLIN MED SPEC Dott. CARPICO</v>
      </c>
      <c r="K134" s="387">
        <f t="shared" si="42"/>
        <v>12</v>
      </c>
      <c r="L134" s="390">
        <f t="shared" si="43"/>
        <v>12</v>
      </c>
      <c r="M134" s="391" t="str">
        <f t="shared" si="44"/>
        <v>FINITO</v>
      </c>
      <c r="N134" s="450"/>
      <c r="O134" s="395"/>
      <c r="P134" s="396"/>
      <c r="Q134" s="397"/>
    </row>
    <row r="135" spans="1:17" ht="63.75" customHeight="1">
      <c r="A135" s="341"/>
      <c r="B135" s="683"/>
      <c r="C135" s="304"/>
      <c r="D135" s="304"/>
      <c r="E135" s="477"/>
      <c r="F135" s="304"/>
      <c r="G135" s="304"/>
      <c r="H135" s="342"/>
      <c r="I135" s="323"/>
      <c r="J135" s="389" t="str">
        <f t="shared" si="41"/>
        <v>INFERM.CA CLIN MED GEN Dott. Balzoni</v>
      </c>
      <c r="K135" s="387">
        <f t="shared" si="42"/>
        <v>24</v>
      </c>
      <c r="L135" s="390">
        <f t="shared" si="43"/>
        <v>30</v>
      </c>
      <c r="M135" s="391" t="str">
        <f t="shared" si="44"/>
        <v xml:space="preserve"> </v>
      </c>
      <c r="N135" s="450"/>
      <c r="O135" s="395"/>
      <c r="P135" s="396"/>
      <c r="Q135" s="397"/>
    </row>
    <row r="136" spans="1:17" ht="63.75" customHeight="1">
      <c r="A136" s="315"/>
      <c r="B136" s="680"/>
      <c r="C136" s="304"/>
      <c r="E136" s="477"/>
      <c r="F136" s="304"/>
      <c r="G136" s="304"/>
      <c r="H136" s="342"/>
      <c r="I136" s="323"/>
      <c r="J136" s="389" t="str">
        <f t="shared" si="41"/>
        <v xml:space="preserve">INFERM.CA CLIN CHI GEN Dott.ssa Calcagni </v>
      </c>
      <c r="K136" s="387">
        <f t="shared" si="42"/>
        <v>30</v>
      </c>
      <c r="L136" s="390">
        <f t="shared" si="43"/>
        <v>30</v>
      </c>
      <c r="M136" s="391" t="str">
        <f t="shared" si="44"/>
        <v>FINITO</v>
      </c>
      <c r="N136" s="451"/>
      <c r="O136" s="399"/>
      <c r="P136" s="400"/>
      <c r="Q136" s="401"/>
    </row>
    <row r="137" spans="1:17" ht="63.75" customHeight="1">
      <c r="A137" s="322"/>
      <c r="B137" s="667"/>
      <c r="C137" s="202" t="s">
        <v>1</v>
      </c>
      <c r="D137" s="202" t="s">
        <v>2</v>
      </c>
      <c r="E137" s="202" t="s">
        <v>3</v>
      </c>
      <c r="F137" s="202" t="s">
        <v>4</v>
      </c>
      <c r="G137" s="202" t="s">
        <v>5</v>
      </c>
      <c r="H137" s="202" t="s">
        <v>6</v>
      </c>
      <c r="I137" s="323"/>
      <c r="J137" s="398"/>
      <c r="K137" s="387"/>
      <c r="L137" s="387"/>
      <c r="M137" s="398"/>
      <c r="N137" s="452"/>
      <c r="O137" s="402"/>
      <c r="P137" s="403"/>
      <c r="Q137" s="404"/>
    </row>
    <row r="138" spans="1:17" ht="63.75" customHeight="1">
      <c r="A138" s="325"/>
      <c r="B138" s="668"/>
      <c r="C138" s="206">
        <v>44543</v>
      </c>
      <c r="D138" s="206">
        <v>44544</v>
      </c>
      <c r="E138" s="206">
        <v>44545</v>
      </c>
      <c r="F138" s="206">
        <v>44546</v>
      </c>
      <c r="G138" s="206">
        <v>44547</v>
      </c>
      <c r="H138" s="206">
        <v>44548</v>
      </c>
      <c r="I138" s="323"/>
      <c r="J138" s="388">
        <f aca="true" t="shared" si="48" ref="J138:J152">J122</f>
        <v>0</v>
      </c>
      <c r="K138" s="387">
        <f aca="true" t="shared" si="49" ref="K138:K152">COUNTIF(C$140:H$149,J138)+K122</f>
        <v>0</v>
      </c>
      <c r="L138" s="390">
        <f aca="true" t="shared" si="50" ref="L138:L149">L122</f>
        <v>0</v>
      </c>
      <c r="M138" s="389" t="str">
        <f aca="true" t="shared" si="51" ref="M138:M152">IF(K138=L138,"FINITO"," ")</f>
        <v>FINITO</v>
      </c>
      <c r="N138" s="388">
        <f aca="true" t="shared" si="52" ref="N138:N145">N122</f>
        <v>0</v>
      </c>
      <c r="O138" s="387">
        <f aca="true" t="shared" si="53" ref="O138:O145">COUNTIF(C$140:H$149,N138)+O122</f>
        <v>0</v>
      </c>
      <c r="P138" s="388">
        <f aca="true" t="shared" si="54" ref="P138:P145">P122</f>
        <v>0</v>
      </c>
      <c r="Q138" s="398"/>
    </row>
    <row r="139" spans="1:17" ht="63.75" customHeight="1">
      <c r="A139" s="232" t="s">
        <v>145</v>
      </c>
      <c r="B139" s="675" t="s">
        <v>146</v>
      </c>
      <c r="C139" s="289" t="s">
        <v>118</v>
      </c>
      <c r="D139" s="289" t="s">
        <v>119</v>
      </c>
      <c r="E139" s="289" t="s">
        <v>118</v>
      </c>
      <c r="F139" s="289" t="s">
        <v>119</v>
      </c>
      <c r="G139" s="289" t="s">
        <v>118</v>
      </c>
      <c r="H139" s="551" t="s">
        <v>119</v>
      </c>
      <c r="I139" s="323"/>
      <c r="J139" s="389" t="str">
        <f t="shared" si="48"/>
        <v>FARMACOLOGIA Dott. MUZZI</v>
      </c>
      <c r="K139" s="387">
        <f t="shared" si="49"/>
        <v>20</v>
      </c>
      <c r="L139" s="390">
        <f t="shared" si="50"/>
        <v>20</v>
      </c>
      <c r="M139" s="389" t="str">
        <f t="shared" si="51"/>
        <v>FINITO</v>
      </c>
      <c r="N139" s="391" t="str">
        <f t="shared" si="52"/>
        <v xml:space="preserve"> </v>
      </c>
      <c r="O139" s="387">
        <f t="shared" si="53"/>
        <v>0</v>
      </c>
      <c r="P139" s="390" t="str">
        <f t="shared" si="54"/>
        <v xml:space="preserve"> </v>
      </c>
      <c r="Q139" s="383"/>
    </row>
    <row r="140" spans="1:17" ht="63.75" customHeight="1">
      <c r="A140" s="235" t="s">
        <v>10</v>
      </c>
      <c r="B140" s="676" t="s">
        <v>147</v>
      </c>
      <c r="C140" s="537" t="s">
        <v>53</v>
      </c>
      <c r="D140" s="237" t="s">
        <v>49</v>
      </c>
      <c r="E140" s="234" t="s">
        <v>51</v>
      </c>
      <c r="F140" s="238" t="s">
        <v>60</v>
      </c>
      <c r="G140" s="549" t="s">
        <v>234</v>
      </c>
      <c r="H140" s="550" t="s">
        <v>187</v>
      </c>
      <c r="I140" s="323"/>
      <c r="J140" s="389" t="str">
        <f t="shared" si="48"/>
        <v>ANESTESIOLOGIA Dott. CATALDO</v>
      </c>
      <c r="K140" s="387">
        <f t="shared" si="49"/>
        <v>15</v>
      </c>
      <c r="L140" s="390">
        <f t="shared" si="50"/>
        <v>15</v>
      </c>
      <c r="M140" s="389" t="str">
        <f t="shared" si="51"/>
        <v>FINITO</v>
      </c>
      <c r="N140" s="391" t="str">
        <f t="shared" si="52"/>
        <v xml:space="preserve"> Assistenza Pre e Post Operatoria - Drenaggi- CI INF.CA 3 E 4</v>
      </c>
      <c r="O140" s="387">
        <f t="shared" si="53"/>
        <v>3</v>
      </c>
      <c r="P140" s="390">
        <f t="shared" si="54"/>
        <v>6</v>
      </c>
      <c r="Q140" s="383"/>
    </row>
    <row r="141" spans="1:17" ht="63.75" customHeight="1">
      <c r="A141" s="235" t="s">
        <v>12</v>
      </c>
      <c r="B141" s="676" t="s">
        <v>149</v>
      </c>
      <c r="C141" s="537" t="s">
        <v>53</v>
      </c>
      <c r="D141" s="237" t="s">
        <v>49</v>
      </c>
      <c r="E141" s="234" t="s">
        <v>51</v>
      </c>
      <c r="F141" s="238" t="s">
        <v>60</v>
      </c>
      <c r="G141" s="549" t="s">
        <v>234</v>
      </c>
      <c r="H141" s="550" t="s">
        <v>187</v>
      </c>
      <c r="I141" s="323"/>
      <c r="J141" s="389" t="str">
        <f t="shared" si="48"/>
        <v>CHIRURGIA GENERALE Dott. CORVESE</v>
      </c>
      <c r="K141" s="387">
        <f t="shared" si="49"/>
        <v>20</v>
      </c>
      <c r="L141" s="390">
        <f t="shared" si="50"/>
        <v>20</v>
      </c>
      <c r="M141" s="389" t="str">
        <f t="shared" si="51"/>
        <v>FINITO</v>
      </c>
      <c r="N141" s="391" t="str">
        <f t="shared" si="52"/>
        <v>PERCORSO STER + ECG - CI INF.CA 3 E 4</v>
      </c>
      <c r="O141" s="387">
        <f t="shared" si="53"/>
        <v>12</v>
      </c>
      <c r="P141" s="390">
        <f t="shared" si="54"/>
        <v>12</v>
      </c>
      <c r="Q141" s="383"/>
    </row>
    <row r="142" spans="1:17" ht="63.75" customHeight="1">
      <c r="A142" s="235" t="s">
        <v>13</v>
      </c>
      <c r="B142" s="676" t="s">
        <v>150</v>
      </c>
      <c r="C142" s="537" t="s">
        <v>53</v>
      </c>
      <c r="D142" s="237" t="s">
        <v>49</v>
      </c>
      <c r="E142" s="234" t="s">
        <v>51</v>
      </c>
      <c r="F142" s="238" t="s">
        <v>60</v>
      </c>
      <c r="G142" s="549" t="s">
        <v>234</v>
      </c>
      <c r="H142" s="550" t="s">
        <v>187</v>
      </c>
      <c r="I142" s="323"/>
      <c r="J142" s="389" t="str">
        <f t="shared" si="48"/>
        <v>MEDICINA INTERNA Dott. Loccisano</v>
      </c>
      <c r="K142" s="387">
        <f t="shared" si="49"/>
        <v>20</v>
      </c>
      <c r="L142" s="390">
        <f t="shared" si="50"/>
        <v>20</v>
      </c>
      <c r="M142" s="389" t="str">
        <f t="shared" si="51"/>
        <v>FINITO</v>
      </c>
      <c r="N142" s="391" t="str">
        <f t="shared" si="52"/>
        <v xml:space="preserve">CI INF.CA 3 E 4 (PIANIFICAZIONE) </v>
      </c>
      <c r="O142" s="387">
        <f t="shared" si="53"/>
        <v>2</v>
      </c>
      <c r="P142" s="390">
        <f t="shared" si="54"/>
        <v>3</v>
      </c>
      <c r="Q142" s="383"/>
    </row>
    <row r="143" spans="1:17" ht="63.75" customHeight="1">
      <c r="A143" s="235" t="s">
        <v>14</v>
      </c>
      <c r="B143" s="676" t="s">
        <v>151</v>
      </c>
      <c r="C143" s="539" t="s">
        <v>168</v>
      </c>
      <c r="D143" s="234" t="s">
        <v>51</v>
      </c>
      <c r="E143" s="549" t="s">
        <v>55</v>
      </c>
      <c r="F143" s="545" t="s">
        <v>218</v>
      </c>
      <c r="G143" s="478" t="s">
        <v>168</v>
      </c>
      <c r="H143" s="237" t="s">
        <v>56</v>
      </c>
      <c r="I143" s="323"/>
      <c r="J143" s="389" t="str">
        <f t="shared" si="48"/>
        <v>STATISTICA MEDICA Dr. Falasca</v>
      </c>
      <c r="K143" s="387">
        <f t="shared" si="49"/>
        <v>18</v>
      </c>
      <c r="L143" s="390">
        <f t="shared" si="50"/>
        <v>20</v>
      </c>
      <c r="M143" s="389" t="str">
        <f t="shared" si="51"/>
        <v xml:space="preserve"> </v>
      </c>
      <c r="N143" s="391" t="str">
        <f t="shared" si="52"/>
        <v>LABORATORIO 2/ATT.SEM (DOSSIER VARI -VIDEOSNG)</v>
      </c>
      <c r="O143" s="387">
        <f t="shared" si="53"/>
        <v>35</v>
      </c>
      <c r="P143" s="390">
        <f t="shared" si="54"/>
        <v>30</v>
      </c>
      <c r="Q143" s="383"/>
    </row>
    <row r="144" spans="1:17" ht="63.75" customHeight="1">
      <c r="A144" s="235" t="s">
        <v>16</v>
      </c>
      <c r="B144" s="676" t="s">
        <v>152</v>
      </c>
      <c r="C144" s="539" t="s">
        <v>168</v>
      </c>
      <c r="D144" s="234" t="s">
        <v>51</v>
      </c>
      <c r="E144" s="549" t="s">
        <v>55</v>
      </c>
      <c r="F144" s="545" t="s">
        <v>218</v>
      </c>
      <c r="G144" s="478" t="s">
        <v>168</v>
      </c>
      <c r="H144" s="237" t="s">
        <v>56</v>
      </c>
      <c r="I144" s="323"/>
      <c r="J144" s="456" t="str">
        <f t="shared" si="48"/>
        <v xml:space="preserve">IGIENE GEN APPL EPIDEMIOLOGIA Dott. </v>
      </c>
      <c r="K144" s="408">
        <f t="shared" si="49"/>
        <v>0</v>
      </c>
      <c r="L144" s="409">
        <v>20</v>
      </c>
      <c r="M144" s="389" t="str">
        <f t="shared" si="51"/>
        <v xml:space="preserve"> </v>
      </c>
      <c r="N144" s="391" t="str">
        <f t="shared" si="52"/>
        <v>LABORATORIO 2/ATT.SEM (METODOLOGIA)</v>
      </c>
      <c r="O144" s="387">
        <f t="shared" si="53"/>
        <v>9</v>
      </c>
      <c r="P144" s="390">
        <f t="shared" si="54"/>
        <v>12</v>
      </c>
      <c r="Q144" s="383"/>
    </row>
    <row r="145" spans="1:17" ht="63.75" customHeight="1">
      <c r="A145" s="235" t="s">
        <v>17</v>
      </c>
      <c r="B145" s="676" t="s">
        <v>153</v>
      </c>
      <c r="C145" s="327"/>
      <c r="E145" s="549" t="s">
        <v>55</v>
      </c>
      <c r="F145" s="545" t="s">
        <v>218</v>
      </c>
      <c r="G145" s="478" t="s">
        <v>168</v>
      </c>
      <c r="H145" s="237" t="s">
        <v>56</v>
      </c>
      <c r="I145" s="336"/>
      <c r="J145" s="457" t="str">
        <f t="shared" si="48"/>
        <v>SCIENZE INF.CHE METODOL Dott.ssa Di Caprio</v>
      </c>
      <c r="K145" s="408">
        <f t="shared" si="49"/>
        <v>15</v>
      </c>
      <c r="L145" s="410">
        <f t="shared" si="50"/>
        <v>15</v>
      </c>
      <c r="M145" s="389" t="str">
        <f t="shared" si="51"/>
        <v>FINITO</v>
      </c>
      <c r="N145" s="391" t="str">
        <f t="shared" si="52"/>
        <v>SEMINARIO CARDIOLOGIA DOTT.SSA FRONGILLO - CI MED E FARM</v>
      </c>
      <c r="O145" s="387">
        <f t="shared" si="53"/>
        <v>0</v>
      </c>
      <c r="P145" s="391" t="str">
        <f t="shared" si="54"/>
        <v>???</v>
      </c>
      <c r="Q145" s="383"/>
    </row>
    <row r="146" spans="1:17" ht="63.75" customHeight="1">
      <c r="A146" s="239"/>
      <c r="B146" s="680"/>
      <c r="C146" s="533"/>
      <c r="D146" s="304"/>
      <c r="E146" s="304"/>
      <c r="F146" s="542" t="s">
        <v>220</v>
      </c>
      <c r="G146" s="533"/>
      <c r="H146" s="734" t="s">
        <v>219</v>
      </c>
      <c r="I146" s="352"/>
      <c r="J146" s="389" t="str">
        <f t="shared" si="48"/>
        <v>SCIENZE INF.CHE SANITA PUBB Dott.ssa Colantuono</v>
      </c>
      <c r="K146" s="387">
        <f t="shared" si="49"/>
        <v>36</v>
      </c>
      <c r="L146" s="388">
        <f t="shared" si="50"/>
        <v>36</v>
      </c>
      <c r="M146" s="389" t="str">
        <f t="shared" si="51"/>
        <v>FINITO</v>
      </c>
      <c r="N146" s="458"/>
      <c r="O146" s="411"/>
      <c r="P146" s="412"/>
      <c r="Q146" s="413"/>
    </row>
    <row r="147" spans="1:17" ht="63.75" customHeight="1">
      <c r="A147" s="235" t="s">
        <v>18</v>
      </c>
      <c r="B147" s="680"/>
      <c r="C147" s="304"/>
      <c r="D147" s="607" t="s">
        <v>59</v>
      </c>
      <c r="E147" s="613"/>
      <c r="F147" s="240" t="s">
        <v>156</v>
      </c>
      <c r="G147" s="304"/>
      <c r="H147" s="735"/>
      <c r="I147" s="326"/>
      <c r="J147" s="389" t="str">
        <f t="shared" si="48"/>
        <v>INFORMATICA Dott. Ssa TRAMONTANO</v>
      </c>
      <c r="K147" s="387">
        <f t="shared" si="49"/>
        <v>18</v>
      </c>
      <c r="L147" s="388">
        <f t="shared" si="50"/>
        <v>20</v>
      </c>
      <c r="M147" s="389" t="str">
        <f t="shared" si="51"/>
        <v xml:space="preserve"> </v>
      </c>
      <c r="N147" s="451"/>
      <c r="O147" s="399"/>
      <c r="P147" s="400"/>
      <c r="Q147" s="401"/>
    </row>
    <row r="148" spans="1:17" ht="63.75" customHeight="1">
      <c r="A148" s="235" t="s">
        <v>19</v>
      </c>
      <c r="B148" s="680"/>
      <c r="C148" s="304"/>
      <c r="D148" s="607" t="s">
        <v>59</v>
      </c>
      <c r="E148" s="304"/>
      <c r="F148" s="240" t="s">
        <v>156</v>
      </c>
      <c r="G148" s="304"/>
      <c r="H148" s="304"/>
      <c r="I148" s="326"/>
      <c r="J148" s="389" t="str">
        <f t="shared" si="48"/>
        <v>LAVORI DI GRUPPO IGIENE</v>
      </c>
      <c r="K148" s="387">
        <f t="shared" si="49"/>
        <v>6</v>
      </c>
      <c r="L148" s="390">
        <f t="shared" si="50"/>
        <v>7</v>
      </c>
      <c r="M148" s="389" t="str">
        <f t="shared" si="51"/>
        <v xml:space="preserve"> </v>
      </c>
      <c r="N148" s="450"/>
      <c r="O148" s="395"/>
      <c r="P148" s="396"/>
      <c r="Q148" s="397"/>
    </row>
    <row r="149" spans="1:17" ht="63.75" customHeight="1">
      <c r="A149" s="235" t="s">
        <v>20</v>
      </c>
      <c r="B149" s="680"/>
      <c r="C149" s="304"/>
      <c r="D149" s="607" t="s">
        <v>59</v>
      </c>
      <c r="E149" s="304"/>
      <c r="F149" s="240" t="s">
        <v>156</v>
      </c>
      <c r="G149" s="22" t="s">
        <v>235</v>
      </c>
      <c r="H149" s="304"/>
      <c r="I149" s="323"/>
      <c r="J149" s="389" t="str">
        <f t="shared" si="48"/>
        <v>SEMINARIO OPI</v>
      </c>
      <c r="K149" s="387">
        <f t="shared" si="49"/>
        <v>0</v>
      </c>
      <c r="L149" s="390">
        <f t="shared" si="50"/>
        <v>3</v>
      </c>
      <c r="M149" s="389" t="str">
        <f t="shared" si="51"/>
        <v xml:space="preserve"> </v>
      </c>
      <c r="N149" s="450"/>
      <c r="O149" s="395"/>
      <c r="P149" s="396"/>
      <c r="Q149" s="397"/>
    </row>
    <row r="150" spans="1:17" ht="63.75" customHeight="1">
      <c r="A150" s="340"/>
      <c r="B150" s="680"/>
      <c r="C150" s="304"/>
      <c r="D150" s="289"/>
      <c r="E150" s="304"/>
      <c r="F150" s="240" t="s">
        <v>156</v>
      </c>
      <c r="G150" s="304"/>
      <c r="H150" s="304"/>
      <c r="I150" s="323"/>
      <c r="J150" s="389" t="str">
        <f t="shared" si="48"/>
        <v>INFERM.CA CLIN MED SPEC Dott. CARPICO</v>
      </c>
      <c r="K150" s="387">
        <f t="shared" si="49"/>
        <v>12</v>
      </c>
      <c r="L150" s="390">
        <f>L134</f>
        <v>12</v>
      </c>
      <c r="M150" s="389" t="str">
        <f t="shared" si="51"/>
        <v>FINITO</v>
      </c>
      <c r="N150" s="450"/>
      <c r="O150" s="395"/>
      <c r="P150" s="396"/>
      <c r="Q150" s="397"/>
    </row>
    <row r="151" spans="1:17" ht="63.75" customHeight="1">
      <c r="A151" s="341"/>
      <c r="B151" s="684"/>
      <c r="C151" s="610"/>
      <c r="D151" s="610"/>
      <c r="E151" s="610"/>
      <c r="F151" s="611"/>
      <c r="G151" s="304"/>
      <c r="H151" s="304"/>
      <c r="I151" s="323"/>
      <c r="J151" s="389" t="str">
        <f t="shared" si="48"/>
        <v>INFERM.CA CLIN MED GEN Dott. Balzoni</v>
      </c>
      <c r="K151" s="387">
        <f t="shared" si="49"/>
        <v>27</v>
      </c>
      <c r="L151" s="390">
        <f>L135</f>
        <v>30</v>
      </c>
      <c r="M151" s="389" t="str">
        <f t="shared" si="51"/>
        <v xml:space="preserve"> </v>
      </c>
      <c r="N151" s="450"/>
      <c r="O151" s="395"/>
      <c r="P151" s="396"/>
      <c r="Q151" s="397"/>
    </row>
    <row r="152" spans="1:17" ht="63.75" customHeight="1">
      <c r="A152" s="315"/>
      <c r="B152" s="680"/>
      <c r="C152" s="609"/>
      <c r="D152" s="304"/>
      <c r="E152" s="304"/>
      <c r="F152" s="533"/>
      <c r="G152" s="304"/>
      <c r="I152" s="323"/>
      <c r="J152" s="389" t="str">
        <f t="shared" si="48"/>
        <v xml:space="preserve">INFERM.CA CLIN CHI GEN Dott.ssa Calcagni </v>
      </c>
      <c r="K152" s="387">
        <f t="shared" si="49"/>
        <v>30</v>
      </c>
      <c r="L152" s="390">
        <f>L136</f>
        <v>30</v>
      </c>
      <c r="M152" s="389" t="str">
        <f t="shared" si="51"/>
        <v>FINITO</v>
      </c>
      <c r="N152" s="450"/>
      <c r="O152" s="395"/>
      <c r="P152" s="396"/>
      <c r="Q152" s="397"/>
    </row>
    <row r="153" spans="1:17" ht="63.75" customHeight="1">
      <c r="A153" s="322"/>
      <c r="B153" s="667"/>
      <c r="C153" s="202" t="s">
        <v>1</v>
      </c>
      <c r="D153" s="202" t="s">
        <v>2</v>
      </c>
      <c r="E153" s="202" t="s">
        <v>3</v>
      </c>
      <c r="F153" s="202" t="s">
        <v>4</v>
      </c>
      <c r="G153" s="202" t="s">
        <v>5</v>
      </c>
      <c r="H153" s="202" t="s">
        <v>6</v>
      </c>
      <c r="I153" s="323"/>
      <c r="J153" s="398"/>
      <c r="K153" s="387"/>
      <c r="L153" s="398"/>
      <c r="M153" s="398"/>
      <c r="N153" s="451"/>
      <c r="O153" s="399"/>
      <c r="P153" s="396"/>
      <c r="Q153" s="397"/>
    </row>
    <row r="154" spans="1:17" ht="63.75" customHeight="1">
      <c r="A154" s="325"/>
      <c r="B154" s="668"/>
      <c r="C154" s="206">
        <v>44550</v>
      </c>
      <c r="D154" s="206">
        <v>44551</v>
      </c>
      <c r="E154" s="206">
        <v>44552</v>
      </c>
      <c r="F154" s="206">
        <v>44553</v>
      </c>
      <c r="G154" s="206">
        <v>44554</v>
      </c>
      <c r="H154" s="206">
        <v>44555</v>
      </c>
      <c r="I154" s="323"/>
      <c r="J154" s="398"/>
      <c r="K154" s="387"/>
      <c r="L154" s="398"/>
      <c r="M154" s="398"/>
      <c r="N154" s="452"/>
      <c r="O154" s="402"/>
      <c r="P154" s="385"/>
      <c r="Q154" s="386"/>
    </row>
    <row r="155" spans="1:17" ht="63.75" customHeight="1">
      <c r="A155" s="232" t="s">
        <v>145</v>
      </c>
      <c r="B155" s="675" t="s">
        <v>146</v>
      </c>
      <c r="C155" s="551" t="s">
        <v>119</v>
      </c>
      <c r="D155" s="629" t="s">
        <v>238</v>
      </c>
      <c r="E155" s="289" t="s">
        <v>118</v>
      </c>
      <c r="F155" s="477"/>
      <c r="G155" s="477"/>
      <c r="H155" s="477"/>
      <c r="I155" s="323"/>
      <c r="J155" s="389" t="str">
        <f aca="true" t="shared" si="55" ref="J155:J168">J139</f>
        <v>FARMACOLOGIA Dott. MUZZI</v>
      </c>
      <c r="K155" s="387">
        <f aca="true" t="shared" si="56" ref="K155:K168">COUNTIF(C$156:H$165,J155)+K139</f>
        <v>20</v>
      </c>
      <c r="L155" s="390">
        <f aca="true" t="shared" si="57" ref="L155:L168">L139</f>
        <v>20</v>
      </c>
      <c r="M155" s="391" t="str">
        <f aca="true" t="shared" si="58" ref="M155:M168">IF(K155=L155,"FINITO"," ")</f>
        <v>FINITO</v>
      </c>
      <c r="N155" s="391" t="str">
        <f aca="true" t="shared" si="59" ref="N155:N161">N139</f>
        <v xml:space="preserve"> </v>
      </c>
      <c r="O155" s="387">
        <f aca="true" t="shared" si="60" ref="O155:O161">COUNTIF(C$156:H$165,N155)+O139</f>
        <v>0</v>
      </c>
      <c r="P155" s="390" t="str">
        <f aca="true" t="shared" si="61" ref="P155:P161">P139</f>
        <v xml:space="preserve"> </v>
      </c>
      <c r="Q155" s="391" t="str">
        <f aca="true" t="shared" si="62" ref="Q155:Q161">IF(O155=P155,"FINITO"," ")</f>
        <v xml:space="preserve"> </v>
      </c>
    </row>
    <row r="156" spans="1:17" ht="63.75" customHeight="1">
      <c r="A156" s="235" t="s">
        <v>10</v>
      </c>
      <c r="B156" s="676" t="s">
        <v>147</v>
      </c>
      <c r="C156" s="551" t="s">
        <v>215</v>
      </c>
      <c r="D156" s="541" t="s">
        <v>49</v>
      </c>
      <c r="E156" s="606" t="s">
        <v>218</v>
      </c>
      <c r="F156" s="481"/>
      <c r="G156" s="481"/>
      <c r="H156" s="481"/>
      <c r="I156" s="323"/>
      <c r="J156" s="389" t="str">
        <f t="shared" si="55"/>
        <v>ANESTESIOLOGIA Dott. CATALDO</v>
      </c>
      <c r="K156" s="387">
        <f t="shared" si="56"/>
        <v>15</v>
      </c>
      <c r="L156" s="390">
        <f t="shared" si="57"/>
        <v>15</v>
      </c>
      <c r="M156" s="391" t="str">
        <f t="shared" si="58"/>
        <v>FINITO</v>
      </c>
      <c r="N156" s="391" t="str">
        <f t="shared" si="59"/>
        <v xml:space="preserve"> Assistenza Pre e Post Operatoria - Drenaggi- CI INF.CA 3 E 4</v>
      </c>
      <c r="O156" s="387">
        <f t="shared" si="60"/>
        <v>6</v>
      </c>
      <c r="P156" s="390">
        <f t="shared" si="61"/>
        <v>6</v>
      </c>
      <c r="Q156" s="391" t="str">
        <f t="shared" si="62"/>
        <v>FINITO</v>
      </c>
    </row>
    <row r="157" spans="1:17" ht="63.75" customHeight="1">
      <c r="A157" s="235" t="s">
        <v>12</v>
      </c>
      <c r="B157" s="676" t="s">
        <v>149</v>
      </c>
      <c r="C157" s="551" t="s">
        <v>215</v>
      </c>
      <c r="D157" s="541" t="s">
        <v>49</v>
      </c>
      <c r="E157" s="606" t="s">
        <v>218</v>
      </c>
      <c r="F157" s="481"/>
      <c r="G157" s="481"/>
      <c r="H157" s="481"/>
      <c r="I157" s="323"/>
      <c r="J157" s="389" t="str">
        <f t="shared" si="55"/>
        <v>CHIRURGIA GENERALE Dott. CORVESE</v>
      </c>
      <c r="K157" s="387">
        <f t="shared" si="56"/>
        <v>20</v>
      </c>
      <c r="L157" s="390">
        <f t="shared" si="57"/>
        <v>20</v>
      </c>
      <c r="M157" s="391" t="str">
        <f t="shared" si="58"/>
        <v>FINITO</v>
      </c>
      <c r="N157" s="391" t="str">
        <f t="shared" si="59"/>
        <v>PERCORSO STER + ECG - CI INF.CA 3 E 4</v>
      </c>
      <c r="O157" s="387">
        <f t="shared" si="60"/>
        <v>12</v>
      </c>
      <c r="P157" s="390">
        <f t="shared" si="61"/>
        <v>12</v>
      </c>
      <c r="Q157" s="391" t="str">
        <f t="shared" si="62"/>
        <v>FINITO</v>
      </c>
    </row>
    <row r="158" spans="1:17" ht="63.75" customHeight="1">
      <c r="A158" s="235" t="s">
        <v>13</v>
      </c>
      <c r="B158" s="676" t="s">
        <v>150</v>
      </c>
      <c r="C158" s="537" t="s">
        <v>156</v>
      </c>
      <c r="D158" s="541" t="s">
        <v>49</v>
      </c>
      <c r="E158" s="606" t="s">
        <v>218</v>
      </c>
      <c r="F158" s="482"/>
      <c r="G158" s="482"/>
      <c r="H158" s="482"/>
      <c r="I158" s="323"/>
      <c r="J158" s="389" t="str">
        <f t="shared" si="55"/>
        <v>MEDICINA INTERNA Dott. Loccisano</v>
      </c>
      <c r="K158" s="387">
        <f t="shared" si="56"/>
        <v>20</v>
      </c>
      <c r="L158" s="390">
        <f t="shared" si="57"/>
        <v>20</v>
      </c>
      <c r="M158" s="391" t="str">
        <f t="shared" si="58"/>
        <v>FINITO</v>
      </c>
      <c r="N158" s="391" t="str">
        <f t="shared" si="59"/>
        <v xml:space="preserve">CI INF.CA 3 E 4 (PIANIFICAZIONE) </v>
      </c>
      <c r="O158" s="387">
        <f t="shared" si="60"/>
        <v>2</v>
      </c>
      <c r="P158" s="390">
        <f t="shared" si="61"/>
        <v>3</v>
      </c>
      <c r="Q158" s="391" t="str">
        <f t="shared" si="62"/>
        <v xml:space="preserve"> </v>
      </c>
    </row>
    <row r="159" spans="1:17" ht="63.75" customHeight="1">
      <c r="A159" s="235" t="s">
        <v>14</v>
      </c>
      <c r="B159" s="676" t="s">
        <v>151</v>
      </c>
      <c r="C159" s="537" t="s">
        <v>156</v>
      </c>
      <c r="D159" s="549" t="s">
        <v>241</v>
      </c>
      <c r="E159" s="354" t="s">
        <v>159</v>
      </c>
      <c r="F159" s="482"/>
      <c r="G159" s="482"/>
      <c r="H159" s="482"/>
      <c r="I159" s="323"/>
      <c r="J159" s="389" t="str">
        <f t="shared" si="55"/>
        <v>STATISTICA MEDICA Dr. Falasca</v>
      </c>
      <c r="K159" s="387">
        <f t="shared" si="56"/>
        <v>20</v>
      </c>
      <c r="L159" s="390">
        <f t="shared" si="57"/>
        <v>20</v>
      </c>
      <c r="M159" s="391" t="str">
        <f t="shared" si="58"/>
        <v>FINITO</v>
      </c>
      <c r="N159" s="391" t="str">
        <f t="shared" si="59"/>
        <v>LABORATORIO 2/ATT.SEM (DOSSIER VARI -VIDEOSNG)</v>
      </c>
      <c r="O159" s="387">
        <f t="shared" si="60"/>
        <v>35</v>
      </c>
      <c r="P159" s="390">
        <f t="shared" si="61"/>
        <v>30</v>
      </c>
      <c r="Q159" s="391" t="str">
        <f t="shared" si="62"/>
        <v xml:space="preserve"> </v>
      </c>
    </row>
    <row r="160" spans="1:17" ht="63.75" customHeight="1">
      <c r="A160" s="235" t="s">
        <v>16</v>
      </c>
      <c r="B160" s="676" t="s">
        <v>152</v>
      </c>
      <c r="C160" s="537" t="s">
        <v>156</v>
      </c>
      <c r="D160" s="549" t="s">
        <v>241</v>
      </c>
      <c r="E160" s="236" t="s">
        <v>53</v>
      </c>
      <c r="F160" s="482"/>
      <c r="G160" s="482"/>
      <c r="H160" s="482"/>
      <c r="I160" s="323"/>
      <c r="J160" s="389" t="str">
        <f t="shared" si="55"/>
        <v xml:space="preserve">IGIENE GEN APPL EPIDEMIOLOGIA Dott. </v>
      </c>
      <c r="K160" s="387">
        <f t="shared" si="56"/>
        <v>0</v>
      </c>
      <c r="L160" s="390">
        <f t="shared" si="57"/>
        <v>20</v>
      </c>
      <c r="M160" s="391" t="str">
        <f t="shared" si="58"/>
        <v xml:space="preserve"> </v>
      </c>
      <c r="N160" s="391" t="str">
        <f t="shared" si="59"/>
        <v>LABORATORIO 2/ATT.SEM (METODOLOGIA)</v>
      </c>
      <c r="O160" s="387">
        <f t="shared" si="60"/>
        <v>9</v>
      </c>
      <c r="P160" s="390">
        <f t="shared" si="61"/>
        <v>12</v>
      </c>
      <c r="Q160" s="391" t="str">
        <f t="shared" si="62"/>
        <v xml:space="preserve"> </v>
      </c>
    </row>
    <row r="161" spans="1:17" ht="63.75" customHeight="1">
      <c r="A161" s="235" t="s">
        <v>17</v>
      </c>
      <c r="B161" s="685" t="s">
        <v>153</v>
      </c>
      <c r="C161" s="22" t="s">
        <v>237</v>
      </c>
      <c r="D161" s="549" t="s">
        <v>241</v>
      </c>
      <c r="E161" s="236" t="s">
        <v>53</v>
      </c>
      <c r="F161" s="482"/>
      <c r="G161" s="482"/>
      <c r="H161" s="482"/>
      <c r="I161" s="323"/>
      <c r="J161" s="389" t="str">
        <f t="shared" si="55"/>
        <v>SCIENZE INF.CHE METODOL Dott.ssa Di Caprio</v>
      </c>
      <c r="K161" s="387">
        <f t="shared" si="56"/>
        <v>15</v>
      </c>
      <c r="L161" s="388">
        <f t="shared" si="57"/>
        <v>15</v>
      </c>
      <c r="M161" s="389" t="str">
        <f t="shared" si="58"/>
        <v>FINITO</v>
      </c>
      <c r="N161" s="391" t="str">
        <f t="shared" si="59"/>
        <v>SEMINARIO CARDIOLOGIA DOTT.SSA FRONGILLO - CI MED E FARM</v>
      </c>
      <c r="O161" s="387">
        <f t="shared" si="60"/>
        <v>0</v>
      </c>
      <c r="P161" s="391" t="str">
        <f t="shared" si="61"/>
        <v>???</v>
      </c>
      <c r="Q161" s="391" t="str">
        <f t="shared" si="62"/>
        <v xml:space="preserve"> </v>
      </c>
    </row>
    <row r="162" spans="1:17" ht="63.75" customHeight="1">
      <c r="A162" s="630"/>
      <c r="B162" s="686"/>
      <c r="C162" s="631" t="s">
        <v>242</v>
      </c>
      <c r="D162" s="353"/>
      <c r="E162" s="353"/>
      <c r="F162" s="482"/>
      <c r="G162" s="482"/>
      <c r="H162" s="482"/>
      <c r="I162" s="326"/>
      <c r="J162" s="389" t="str">
        <f t="shared" si="55"/>
        <v>SCIENZE INF.CHE SANITA PUBB Dott.ssa Colantuono</v>
      </c>
      <c r="K162" s="387">
        <f t="shared" si="56"/>
        <v>36</v>
      </c>
      <c r="L162" s="388">
        <f t="shared" si="57"/>
        <v>36</v>
      </c>
      <c r="M162" s="389" t="str">
        <f t="shared" si="58"/>
        <v>FINITO</v>
      </c>
      <c r="N162" s="458"/>
      <c r="O162" s="405"/>
      <c r="P162" s="406"/>
      <c r="Q162" s="394"/>
    </row>
    <row r="163" spans="1:17" ht="63.75" customHeight="1">
      <c r="A163" s="235" t="s">
        <v>18</v>
      </c>
      <c r="B163" s="686"/>
      <c r="C163" s="236" t="s">
        <v>58</v>
      </c>
      <c r="D163" s="353"/>
      <c r="E163" s="356"/>
      <c r="F163" s="483"/>
      <c r="G163" s="483"/>
      <c r="H163" s="483"/>
      <c r="I163" s="326"/>
      <c r="J163" s="389" t="str">
        <f t="shared" si="55"/>
        <v>INFORMATICA Dott. Ssa TRAMONTANO</v>
      </c>
      <c r="K163" s="387">
        <f t="shared" si="56"/>
        <v>20</v>
      </c>
      <c r="L163" s="390">
        <f t="shared" si="57"/>
        <v>20</v>
      </c>
      <c r="M163" s="391" t="str">
        <f t="shared" si="58"/>
        <v>FINITO</v>
      </c>
      <c r="N163" s="450"/>
      <c r="O163" s="395"/>
      <c r="P163" s="396"/>
      <c r="Q163" s="397"/>
    </row>
    <row r="164" spans="1:17" ht="63.75" customHeight="1">
      <c r="A164" s="235" t="s">
        <v>19</v>
      </c>
      <c r="B164" s="686"/>
      <c r="C164" s="236" t="s">
        <v>58</v>
      </c>
      <c r="D164" s="353"/>
      <c r="E164" s="356"/>
      <c r="F164" s="483"/>
      <c r="G164" s="483"/>
      <c r="H164" s="483"/>
      <c r="I164" s="323"/>
      <c r="J164" s="389" t="str">
        <f t="shared" si="55"/>
        <v>LAVORI DI GRUPPO IGIENE</v>
      </c>
      <c r="K164" s="387">
        <f t="shared" si="56"/>
        <v>9</v>
      </c>
      <c r="L164" s="390">
        <f t="shared" si="57"/>
        <v>7</v>
      </c>
      <c r="M164" s="391" t="str">
        <f t="shared" si="58"/>
        <v xml:space="preserve"> </v>
      </c>
      <c r="N164" s="450"/>
      <c r="O164" s="395"/>
      <c r="P164" s="396"/>
      <c r="Q164" s="397"/>
    </row>
    <row r="165" spans="1:17" ht="63.75" customHeight="1">
      <c r="A165" s="235" t="s">
        <v>20</v>
      </c>
      <c r="B165" s="687"/>
      <c r="C165" s="353"/>
      <c r="D165" s="353"/>
      <c r="E165" s="356"/>
      <c r="F165" s="482"/>
      <c r="G165" s="482"/>
      <c r="H165" s="482"/>
      <c r="I165" s="323"/>
      <c r="J165" s="389" t="str">
        <f t="shared" si="55"/>
        <v>SEMINARIO OPI</v>
      </c>
      <c r="K165" s="387">
        <f t="shared" si="56"/>
        <v>0</v>
      </c>
      <c r="L165" s="390">
        <f t="shared" si="57"/>
        <v>3</v>
      </c>
      <c r="M165" s="391" t="str">
        <f t="shared" si="58"/>
        <v xml:space="preserve"> </v>
      </c>
      <c r="N165" s="450"/>
      <c r="O165" s="395"/>
      <c r="P165" s="396"/>
      <c r="Q165" s="397"/>
    </row>
    <row r="166" spans="1:17" ht="63.75" customHeight="1">
      <c r="A166" s="315"/>
      <c r="B166" s="687"/>
      <c r="C166" s="353"/>
      <c r="D166" s="353"/>
      <c r="E166" s="356"/>
      <c r="F166" s="482"/>
      <c r="G166" s="482"/>
      <c r="H166" s="482"/>
      <c r="I166" s="323"/>
      <c r="J166" s="389" t="str">
        <f t="shared" si="55"/>
        <v>INFERM.CA CLIN MED SPEC Dott. CARPICO</v>
      </c>
      <c r="K166" s="387">
        <f t="shared" si="56"/>
        <v>12</v>
      </c>
      <c r="L166" s="390">
        <f t="shared" si="57"/>
        <v>12</v>
      </c>
      <c r="M166" s="391" t="str">
        <f t="shared" si="58"/>
        <v>FINITO</v>
      </c>
      <c r="N166" s="450"/>
      <c r="O166" s="395"/>
      <c r="P166" s="396"/>
      <c r="Q166" s="397"/>
    </row>
    <row r="167" spans="1:17" ht="63.75" customHeight="1">
      <c r="A167" s="315"/>
      <c r="B167" s="688" t="s">
        <v>223</v>
      </c>
      <c r="C167" s="612"/>
      <c r="D167" s="353"/>
      <c r="E167" s="356"/>
      <c r="F167" s="484"/>
      <c r="G167" s="484"/>
      <c r="H167" s="482"/>
      <c r="I167" s="323"/>
      <c r="J167" s="389" t="str">
        <f t="shared" si="55"/>
        <v>INFERM.CA CLIN MED GEN Dott. Balzoni</v>
      </c>
      <c r="K167" s="387">
        <f t="shared" si="56"/>
        <v>30</v>
      </c>
      <c r="L167" s="390">
        <f t="shared" si="57"/>
        <v>30</v>
      </c>
      <c r="M167" s="391" t="str">
        <f t="shared" si="58"/>
        <v>FINITO</v>
      </c>
      <c r="N167" s="450"/>
      <c r="O167" s="395"/>
      <c r="P167" s="396"/>
      <c r="Q167" s="397"/>
    </row>
    <row r="168" spans="1:17" ht="63.75" customHeight="1">
      <c r="A168" s="315"/>
      <c r="B168" s="688" t="s">
        <v>224</v>
      </c>
      <c r="C168" s="612"/>
      <c r="D168" s="356"/>
      <c r="E168" s="356"/>
      <c r="F168" s="477"/>
      <c r="G168" s="477"/>
      <c r="H168" s="485"/>
      <c r="I168" s="323"/>
      <c r="J168" s="389" t="str">
        <f t="shared" si="55"/>
        <v xml:space="preserve">INFERM.CA CLIN CHI GEN Dott.ssa Calcagni </v>
      </c>
      <c r="K168" s="387">
        <f t="shared" si="56"/>
        <v>30</v>
      </c>
      <c r="L168" s="390">
        <f t="shared" si="57"/>
        <v>30</v>
      </c>
      <c r="M168" s="391" t="str">
        <f t="shared" si="58"/>
        <v>FINITO</v>
      </c>
      <c r="N168" s="451"/>
      <c r="O168" s="395"/>
      <c r="P168" s="396"/>
      <c r="Q168" s="397"/>
    </row>
    <row r="169" spans="1:17" ht="63.75" customHeight="1">
      <c r="A169" s="322"/>
      <c r="B169" s="667"/>
      <c r="C169" s="202" t="s">
        <v>1</v>
      </c>
      <c r="D169" s="202" t="s">
        <v>2</v>
      </c>
      <c r="E169" s="202" t="s">
        <v>3</v>
      </c>
      <c r="F169" s="202" t="s">
        <v>4</v>
      </c>
      <c r="G169" s="202" t="s">
        <v>5</v>
      </c>
      <c r="H169" s="202" t="s">
        <v>6</v>
      </c>
      <c r="I169" s="323"/>
      <c r="J169" s="398"/>
      <c r="K169" s="387"/>
      <c r="L169" s="398"/>
      <c r="M169" s="398"/>
      <c r="N169" s="451"/>
      <c r="O169" s="399"/>
      <c r="P169" s="396"/>
      <c r="Q169" s="397"/>
    </row>
    <row r="170" spans="1:17" ht="63.75" customHeight="1">
      <c r="A170" s="325"/>
      <c r="B170" s="668"/>
      <c r="C170" s="206"/>
      <c r="D170" s="206"/>
      <c r="E170" s="206"/>
      <c r="F170" s="206"/>
      <c r="G170" s="206"/>
      <c r="H170" s="206">
        <v>44583</v>
      </c>
      <c r="I170" s="323"/>
      <c r="J170" s="398"/>
      <c r="K170" s="387"/>
      <c r="L170" s="398"/>
      <c r="M170" s="398"/>
      <c r="N170" s="452"/>
      <c r="O170" s="402"/>
      <c r="P170" s="385"/>
      <c r="Q170" s="386"/>
    </row>
    <row r="171" spans="1:17" ht="63.75" customHeight="1">
      <c r="A171" s="232" t="s">
        <v>145</v>
      </c>
      <c r="B171" s="675" t="s">
        <v>146</v>
      </c>
      <c r="C171" s="731" t="s">
        <v>226</v>
      </c>
      <c r="D171" s="732"/>
      <c r="E171" s="732"/>
      <c r="F171" s="732"/>
      <c r="G171" s="732"/>
      <c r="H171" s="733"/>
      <c r="I171" s="323"/>
      <c r="J171" s="389" t="str">
        <f aca="true" t="shared" si="63" ref="J171:J184">J155</f>
        <v>FARMACOLOGIA Dott. MUZZI</v>
      </c>
      <c r="K171" s="387">
        <f aca="true" t="shared" si="64" ref="K171:K184">COUNTIF(C$156:H$165,J171)+K155</f>
        <v>20</v>
      </c>
      <c r="L171" s="390">
        <f aca="true" t="shared" si="65" ref="L171:L184">L155</f>
        <v>20</v>
      </c>
      <c r="M171" s="391" t="str">
        <f aca="true" t="shared" si="66" ref="M171:M184">IF(K171=L171,"FINITO"," ")</f>
        <v>FINITO</v>
      </c>
      <c r="N171" s="391" t="str">
        <f aca="true" t="shared" si="67" ref="N171:N177">N155</f>
        <v xml:space="preserve"> </v>
      </c>
      <c r="O171" s="387">
        <f aca="true" t="shared" si="68" ref="O171:O177">COUNTIF(C$156:H$165,N171)+O155</f>
        <v>0</v>
      </c>
      <c r="P171" s="390" t="str">
        <f aca="true" t="shared" si="69" ref="P171:P177">P155</f>
        <v xml:space="preserve"> </v>
      </c>
      <c r="Q171" s="391" t="str">
        <f aca="true" t="shared" si="70" ref="Q171:Q177">IF(O171=P171,"FINITO"," ")</f>
        <v xml:space="preserve"> </v>
      </c>
    </row>
    <row r="172" spans="1:17" ht="63.75" customHeight="1">
      <c r="A172" s="235" t="s">
        <v>10</v>
      </c>
      <c r="B172" s="676" t="s">
        <v>147</v>
      </c>
      <c r="C172" s="644" t="s">
        <v>120</v>
      </c>
      <c r="D172" s="644" t="s">
        <v>120</v>
      </c>
      <c r="E172" s="327"/>
      <c r="F172" s="551"/>
      <c r="G172" s="551"/>
      <c r="H172" s="234" t="s">
        <v>157</v>
      </c>
      <c r="I172" s="323"/>
      <c r="J172" s="389" t="str">
        <f t="shared" si="63"/>
        <v>ANESTESIOLOGIA Dott. CATALDO</v>
      </c>
      <c r="K172" s="387">
        <f t="shared" si="64"/>
        <v>15</v>
      </c>
      <c r="L172" s="390">
        <f t="shared" si="65"/>
        <v>15</v>
      </c>
      <c r="M172" s="391" t="str">
        <f t="shared" si="66"/>
        <v>FINITO</v>
      </c>
      <c r="N172" s="391" t="str">
        <f t="shared" si="67"/>
        <v xml:space="preserve"> Assistenza Pre e Post Operatoria - Drenaggi- CI INF.CA 3 E 4</v>
      </c>
      <c r="O172" s="387">
        <f t="shared" si="68"/>
        <v>9</v>
      </c>
      <c r="P172" s="390">
        <f t="shared" si="69"/>
        <v>6</v>
      </c>
      <c r="Q172" s="391" t="str">
        <f t="shared" si="70"/>
        <v xml:space="preserve"> </v>
      </c>
    </row>
    <row r="173" spans="1:17" ht="63.75" customHeight="1">
      <c r="A173" s="235" t="s">
        <v>12</v>
      </c>
      <c r="B173" s="676" t="s">
        <v>149</v>
      </c>
      <c r="C173" s="644" t="s">
        <v>120</v>
      </c>
      <c r="D173" s="644" t="s">
        <v>120</v>
      </c>
      <c r="E173" s="327"/>
      <c r="F173" s="551"/>
      <c r="G173" s="551"/>
      <c r="H173" s="736" t="s">
        <v>181</v>
      </c>
      <c r="I173" s="323"/>
      <c r="J173" s="389" t="str">
        <f t="shared" si="63"/>
        <v>CHIRURGIA GENERALE Dott. CORVESE</v>
      </c>
      <c r="K173" s="387">
        <f t="shared" si="64"/>
        <v>20</v>
      </c>
      <c r="L173" s="390">
        <f t="shared" si="65"/>
        <v>20</v>
      </c>
      <c r="M173" s="391" t="str">
        <f t="shared" si="66"/>
        <v>FINITO</v>
      </c>
      <c r="N173" s="391" t="str">
        <f t="shared" si="67"/>
        <v>PERCORSO STER + ECG - CI INF.CA 3 E 4</v>
      </c>
      <c r="O173" s="387">
        <f t="shared" si="68"/>
        <v>12</v>
      </c>
      <c r="P173" s="390">
        <f t="shared" si="69"/>
        <v>12</v>
      </c>
      <c r="Q173" s="391" t="str">
        <f t="shared" si="70"/>
        <v>FINITO</v>
      </c>
    </row>
    <row r="174" spans="1:17" ht="63.75" customHeight="1">
      <c r="A174" s="235" t="s">
        <v>13</v>
      </c>
      <c r="B174" s="676" t="s">
        <v>150</v>
      </c>
      <c r="C174" s="644" t="s">
        <v>120</v>
      </c>
      <c r="D174" s="644" t="s">
        <v>120</v>
      </c>
      <c r="E174" s="327"/>
      <c r="F174" s="551"/>
      <c r="G174" s="551"/>
      <c r="H174" s="737"/>
      <c r="I174" s="323"/>
      <c r="J174" s="389" t="str">
        <f t="shared" si="63"/>
        <v>MEDICINA INTERNA Dott. Loccisano</v>
      </c>
      <c r="K174" s="387">
        <f t="shared" si="64"/>
        <v>20</v>
      </c>
      <c r="L174" s="390">
        <f t="shared" si="65"/>
        <v>20</v>
      </c>
      <c r="M174" s="391" t="str">
        <f t="shared" si="66"/>
        <v>FINITO</v>
      </c>
      <c r="N174" s="391" t="str">
        <f t="shared" si="67"/>
        <v xml:space="preserve">CI INF.CA 3 E 4 (PIANIFICAZIONE) </v>
      </c>
      <c r="O174" s="387">
        <f t="shared" si="68"/>
        <v>2</v>
      </c>
      <c r="P174" s="390">
        <f t="shared" si="69"/>
        <v>3</v>
      </c>
      <c r="Q174" s="391" t="str">
        <f t="shared" si="70"/>
        <v xml:space="preserve"> </v>
      </c>
    </row>
    <row r="175" spans="1:17" ht="63.75" customHeight="1">
      <c r="A175" s="235" t="s">
        <v>14</v>
      </c>
      <c r="B175" s="676" t="s">
        <v>151</v>
      </c>
      <c r="C175" s="645"/>
      <c r="D175" s="645"/>
      <c r="E175" s="551"/>
      <c r="F175" s="551"/>
      <c r="G175" s="551"/>
      <c r="H175" s="551"/>
      <c r="I175" s="323"/>
      <c r="J175" s="389" t="str">
        <f t="shared" si="63"/>
        <v>STATISTICA MEDICA Dr. Falasca</v>
      </c>
      <c r="K175" s="387">
        <f t="shared" si="64"/>
        <v>22</v>
      </c>
      <c r="L175" s="390">
        <f t="shared" si="65"/>
        <v>20</v>
      </c>
      <c r="M175" s="391" t="str">
        <f t="shared" si="66"/>
        <v xml:space="preserve"> </v>
      </c>
      <c r="N175" s="391" t="str">
        <f t="shared" si="67"/>
        <v>LABORATORIO 2/ATT.SEM (DOSSIER VARI -VIDEOSNG)</v>
      </c>
      <c r="O175" s="387">
        <f t="shared" si="68"/>
        <v>35</v>
      </c>
      <c r="P175" s="390">
        <f t="shared" si="69"/>
        <v>30</v>
      </c>
      <c r="Q175" s="391" t="str">
        <f t="shared" si="70"/>
        <v xml:space="preserve"> </v>
      </c>
    </row>
    <row r="176" spans="1:17" ht="63.75" customHeight="1">
      <c r="A176" s="235" t="s">
        <v>16</v>
      </c>
      <c r="B176" s="676" t="s">
        <v>152</v>
      </c>
      <c r="C176" s="646" t="s">
        <v>60</v>
      </c>
      <c r="D176" s="646" t="s">
        <v>60</v>
      </c>
      <c r="E176" s="551"/>
      <c r="F176" s="551"/>
      <c r="G176" s="551"/>
      <c r="H176" s="551"/>
      <c r="I176" s="323"/>
      <c r="J176" s="389" t="str">
        <f t="shared" si="63"/>
        <v xml:space="preserve">IGIENE GEN APPL EPIDEMIOLOGIA Dott. </v>
      </c>
      <c r="K176" s="387">
        <f t="shared" si="64"/>
        <v>0</v>
      </c>
      <c r="L176" s="390">
        <f t="shared" si="65"/>
        <v>20</v>
      </c>
      <c r="M176" s="391" t="str">
        <f t="shared" si="66"/>
        <v xml:space="preserve"> </v>
      </c>
      <c r="N176" s="391" t="str">
        <f t="shared" si="67"/>
        <v>LABORATORIO 2/ATT.SEM (METODOLOGIA)</v>
      </c>
      <c r="O176" s="387">
        <f t="shared" si="68"/>
        <v>9</v>
      </c>
      <c r="P176" s="390">
        <f t="shared" si="69"/>
        <v>12</v>
      </c>
      <c r="Q176" s="391" t="str">
        <f t="shared" si="70"/>
        <v xml:space="preserve"> </v>
      </c>
    </row>
    <row r="177" spans="1:17" ht="63.75" customHeight="1">
      <c r="A177" s="235" t="s">
        <v>17</v>
      </c>
      <c r="B177" s="676" t="s">
        <v>153</v>
      </c>
      <c r="C177" s="646" t="s">
        <v>60</v>
      </c>
      <c r="D177" s="646" t="s">
        <v>60</v>
      </c>
      <c r="E177" s="551"/>
      <c r="F177" s="551"/>
      <c r="G177" s="551"/>
      <c r="H177" s="551"/>
      <c r="I177" s="323"/>
      <c r="J177" s="389" t="str">
        <f t="shared" si="63"/>
        <v>SCIENZE INF.CHE METODOL Dott.ssa Di Caprio</v>
      </c>
      <c r="K177" s="387">
        <f t="shared" si="64"/>
        <v>15</v>
      </c>
      <c r="L177" s="388">
        <f t="shared" si="65"/>
        <v>15</v>
      </c>
      <c r="M177" s="389" t="str">
        <f t="shared" si="66"/>
        <v>FINITO</v>
      </c>
      <c r="N177" s="391" t="str">
        <f t="shared" si="67"/>
        <v>SEMINARIO CARDIOLOGIA DOTT.SSA FRONGILLO - CI MED E FARM</v>
      </c>
      <c r="O177" s="387">
        <f t="shared" si="68"/>
        <v>0</v>
      </c>
      <c r="P177" s="391" t="str">
        <f t="shared" si="69"/>
        <v>???</v>
      </c>
      <c r="Q177" s="391" t="str">
        <f t="shared" si="70"/>
        <v xml:space="preserve"> </v>
      </c>
    </row>
    <row r="178" spans="1:17" ht="63.75" customHeight="1">
      <c r="A178" s="330"/>
      <c r="B178" s="689"/>
      <c r="C178" s="646" t="s">
        <v>60</v>
      </c>
      <c r="D178" s="646" t="s">
        <v>60</v>
      </c>
      <c r="E178" s="353"/>
      <c r="F178" s="353"/>
      <c r="G178" s="353"/>
      <c r="H178" s="353"/>
      <c r="I178" s="326"/>
      <c r="J178" s="389" t="str">
        <f t="shared" si="63"/>
        <v>SCIENZE INF.CHE SANITA PUBB Dott.ssa Colantuono</v>
      </c>
      <c r="K178" s="387">
        <f t="shared" si="64"/>
        <v>36</v>
      </c>
      <c r="L178" s="388">
        <f t="shared" si="65"/>
        <v>36</v>
      </c>
      <c r="M178" s="389" t="str">
        <f t="shared" si="66"/>
        <v>FINITO</v>
      </c>
      <c r="N178" s="458"/>
      <c r="O178" s="405"/>
      <c r="P178" s="406"/>
      <c r="Q178" s="394"/>
    </row>
    <row r="179" spans="1:17" ht="63.75" customHeight="1">
      <c r="A179" s="235" t="s">
        <v>18</v>
      </c>
      <c r="B179" s="687"/>
      <c r="C179" s="353"/>
      <c r="D179" s="353"/>
      <c r="E179" s="353"/>
      <c r="F179" s="353"/>
      <c r="G179" s="353"/>
      <c r="H179" s="353"/>
      <c r="I179" s="326"/>
      <c r="J179" s="389" t="str">
        <f t="shared" si="63"/>
        <v>INFORMATICA Dott. Ssa TRAMONTANO</v>
      </c>
      <c r="K179" s="387">
        <f t="shared" si="64"/>
        <v>22</v>
      </c>
      <c r="L179" s="390">
        <f t="shared" si="65"/>
        <v>20</v>
      </c>
      <c r="M179" s="391" t="str">
        <f t="shared" si="66"/>
        <v xml:space="preserve"> </v>
      </c>
      <c r="N179" s="450"/>
      <c r="O179" s="395"/>
      <c r="P179" s="396"/>
      <c r="Q179" s="397"/>
    </row>
    <row r="180" spans="1:17" ht="63.75" customHeight="1">
      <c r="A180" s="235" t="s">
        <v>19</v>
      </c>
      <c r="B180" s="690"/>
      <c r="C180" s="551"/>
      <c r="D180" s="353"/>
      <c r="E180" s="353"/>
      <c r="F180" s="353"/>
      <c r="G180" s="353"/>
      <c r="H180" s="353"/>
      <c r="I180" s="323"/>
      <c r="J180" s="389" t="str">
        <f t="shared" si="63"/>
        <v>LAVORI DI GRUPPO IGIENE</v>
      </c>
      <c r="K180" s="387">
        <f t="shared" si="64"/>
        <v>12</v>
      </c>
      <c r="L180" s="390">
        <f t="shared" si="65"/>
        <v>7</v>
      </c>
      <c r="M180" s="391" t="str">
        <f t="shared" si="66"/>
        <v xml:space="preserve"> </v>
      </c>
      <c r="N180" s="450"/>
      <c r="O180" s="395"/>
      <c r="P180" s="396"/>
      <c r="Q180" s="397"/>
    </row>
    <row r="181" spans="1:17" ht="63.75" customHeight="1">
      <c r="A181" s="235" t="s">
        <v>20</v>
      </c>
      <c r="B181" s="687"/>
      <c r="C181" s="551"/>
      <c r="D181" s="353"/>
      <c r="E181" s="353"/>
      <c r="F181" s="353"/>
      <c r="G181" s="353"/>
      <c r="H181" s="353"/>
      <c r="I181" s="323"/>
      <c r="J181" s="389" t="str">
        <f t="shared" si="63"/>
        <v>SEMINARIO OPI</v>
      </c>
      <c r="K181" s="387">
        <f t="shared" si="64"/>
        <v>0</v>
      </c>
      <c r="L181" s="390">
        <f t="shared" si="65"/>
        <v>3</v>
      </c>
      <c r="M181" s="391" t="str">
        <f t="shared" si="66"/>
        <v xml:space="preserve"> </v>
      </c>
      <c r="N181" s="450"/>
      <c r="O181" s="395"/>
      <c r="P181" s="396"/>
      <c r="Q181" s="397"/>
    </row>
    <row r="182" spans="1:17" ht="63.75" customHeight="1">
      <c r="A182" s="340"/>
      <c r="B182" s="687"/>
      <c r="C182" s="551"/>
      <c r="D182" s="353"/>
      <c r="E182" s="353"/>
      <c r="F182" s="353"/>
      <c r="G182" s="353"/>
      <c r="H182" s="353"/>
      <c r="I182" s="323"/>
      <c r="J182" s="389" t="str">
        <f t="shared" si="63"/>
        <v>INFERM.CA CLIN MED SPEC Dott. CARPICO</v>
      </c>
      <c r="K182" s="387">
        <f t="shared" si="64"/>
        <v>12</v>
      </c>
      <c r="L182" s="390">
        <f t="shared" si="65"/>
        <v>12</v>
      </c>
      <c r="M182" s="391" t="str">
        <f t="shared" si="66"/>
        <v>FINITO</v>
      </c>
      <c r="N182" s="450"/>
      <c r="O182" s="395"/>
      <c r="P182" s="396"/>
      <c r="Q182" s="397"/>
    </row>
    <row r="183" spans="1:17" ht="63.75" customHeight="1">
      <c r="A183" s="341"/>
      <c r="B183" s="687"/>
      <c r="C183" s="551"/>
      <c r="D183" s="353"/>
      <c r="E183" s="353"/>
      <c r="F183" s="353"/>
      <c r="G183" s="353"/>
      <c r="H183" s="353"/>
      <c r="I183" s="323"/>
      <c r="J183" s="389" t="str">
        <f t="shared" si="63"/>
        <v>INFERM.CA CLIN MED GEN Dott. Balzoni</v>
      </c>
      <c r="K183" s="387">
        <f t="shared" si="64"/>
        <v>33</v>
      </c>
      <c r="L183" s="390">
        <f t="shared" si="65"/>
        <v>30</v>
      </c>
      <c r="M183" s="391" t="str">
        <f t="shared" si="66"/>
        <v xml:space="preserve"> </v>
      </c>
      <c r="N183" s="450"/>
      <c r="O183" s="395"/>
      <c r="P183" s="396"/>
      <c r="Q183" s="397"/>
    </row>
    <row r="184" spans="1:17" ht="63.75" customHeight="1">
      <c r="A184" s="315"/>
      <c r="B184" s="691"/>
      <c r="C184" s="551"/>
      <c r="D184" s="353"/>
      <c r="E184" s="353"/>
      <c r="F184" s="353"/>
      <c r="G184" s="353"/>
      <c r="H184" s="353"/>
      <c r="I184" s="323"/>
      <c r="J184" s="389" t="str">
        <f t="shared" si="63"/>
        <v xml:space="preserve">INFERM.CA CLIN CHI GEN Dott.ssa Calcagni </v>
      </c>
      <c r="K184" s="387">
        <f t="shared" si="64"/>
        <v>30</v>
      </c>
      <c r="L184" s="390">
        <f t="shared" si="65"/>
        <v>30</v>
      </c>
      <c r="M184" s="391" t="str">
        <f t="shared" si="66"/>
        <v>FINITO</v>
      </c>
      <c r="N184" s="451"/>
      <c r="O184" s="395"/>
      <c r="P184" s="396"/>
      <c r="Q184" s="397"/>
    </row>
    <row r="185" spans="1:17" ht="63.75" customHeight="1" hidden="1">
      <c r="A185" s="232" t="s">
        <v>21</v>
      </c>
      <c r="B185" s="680"/>
      <c r="C185" s="304"/>
      <c r="D185" s="304"/>
      <c r="E185" s="304"/>
      <c r="F185" s="304"/>
      <c r="G185" s="304"/>
      <c r="H185" s="304"/>
      <c r="I185" s="323"/>
      <c r="J185" s="389" t="str">
        <f aca="true" t="shared" si="71" ref="J185:J198">J155</f>
        <v>FARMACOLOGIA Dott. MUZZI</v>
      </c>
      <c r="K185" s="387">
        <f aca="true" t="shared" si="72" ref="K185:K198">COUNTIF(C$186:H$195,J185)+K155</f>
        <v>20</v>
      </c>
      <c r="L185" s="390">
        <f aca="true" t="shared" si="73" ref="L185:L198">L155</f>
        <v>20</v>
      </c>
      <c r="M185" s="391"/>
      <c r="N185" s="450"/>
      <c r="O185" s="395"/>
      <c r="P185" s="396"/>
      <c r="Q185" s="397"/>
    </row>
    <row r="186" spans="1:17" ht="63.75" customHeight="1" hidden="1">
      <c r="A186" s="235" t="s">
        <v>10</v>
      </c>
      <c r="B186" s="681"/>
      <c r="C186" s="345"/>
      <c r="D186" s="345"/>
      <c r="E186" s="345"/>
      <c r="F186" s="345"/>
      <c r="G186" s="345"/>
      <c r="H186" s="345"/>
      <c r="I186" s="323"/>
      <c r="J186" s="389" t="str">
        <f t="shared" si="71"/>
        <v>ANESTESIOLOGIA Dott. CATALDO</v>
      </c>
      <c r="K186" s="387">
        <f t="shared" si="72"/>
        <v>15</v>
      </c>
      <c r="L186" s="390">
        <f t="shared" si="73"/>
        <v>15</v>
      </c>
      <c r="M186" s="391"/>
      <c r="N186" s="450"/>
      <c r="O186" s="395"/>
      <c r="P186" s="396"/>
      <c r="Q186" s="397"/>
    </row>
    <row r="187" spans="1:17" ht="63.75" customHeight="1" hidden="1">
      <c r="A187" s="235" t="s">
        <v>12</v>
      </c>
      <c r="B187" s="681"/>
      <c r="C187" s="345"/>
      <c r="D187" s="345"/>
      <c r="E187" s="345"/>
      <c r="F187" s="345"/>
      <c r="G187" s="345"/>
      <c r="H187" s="345"/>
      <c r="I187" s="323"/>
      <c r="J187" s="389" t="str">
        <f t="shared" si="71"/>
        <v>CHIRURGIA GENERALE Dott. CORVESE</v>
      </c>
      <c r="K187" s="387">
        <f t="shared" si="72"/>
        <v>20</v>
      </c>
      <c r="L187" s="390">
        <f t="shared" si="73"/>
        <v>20</v>
      </c>
      <c r="M187" s="391"/>
      <c r="N187" s="450"/>
      <c r="O187" s="395"/>
      <c r="P187" s="396"/>
      <c r="Q187" s="397"/>
    </row>
    <row r="188" spans="1:17" ht="63.75" customHeight="1" hidden="1">
      <c r="A188" s="235" t="s">
        <v>13</v>
      </c>
      <c r="B188" s="681"/>
      <c r="C188" s="345"/>
      <c r="D188" s="345"/>
      <c r="E188" s="345"/>
      <c r="F188" s="345"/>
      <c r="G188" s="345"/>
      <c r="H188" s="345"/>
      <c r="I188" s="323"/>
      <c r="J188" s="389" t="str">
        <f t="shared" si="71"/>
        <v>MEDICINA INTERNA Dott. Loccisano</v>
      </c>
      <c r="K188" s="387">
        <f t="shared" si="72"/>
        <v>20</v>
      </c>
      <c r="L188" s="390">
        <f t="shared" si="73"/>
        <v>20</v>
      </c>
      <c r="M188" s="391"/>
      <c r="N188" s="450"/>
      <c r="O188" s="395"/>
      <c r="P188" s="396"/>
      <c r="Q188" s="397"/>
    </row>
    <row r="189" spans="1:17" ht="63.75" customHeight="1" hidden="1">
      <c r="A189" s="235" t="s">
        <v>14</v>
      </c>
      <c r="B189" s="680"/>
      <c r="C189" s="304"/>
      <c r="D189" s="345"/>
      <c r="E189" s="345"/>
      <c r="F189" s="345"/>
      <c r="G189" s="345"/>
      <c r="H189" s="345"/>
      <c r="I189" s="323"/>
      <c r="J189" s="389" t="str">
        <f t="shared" si="71"/>
        <v>STATISTICA MEDICA Dr. Falasca</v>
      </c>
      <c r="K189" s="387">
        <f t="shared" si="72"/>
        <v>20</v>
      </c>
      <c r="L189" s="390">
        <f t="shared" si="73"/>
        <v>20</v>
      </c>
      <c r="M189" s="391"/>
      <c r="N189" s="450"/>
      <c r="O189" s="395"/>
      <c r="P189" s="396"/>
      <c r="Q189" s="397"/>
    </row>
    <row r="190" spans="1:17" ht="63.75" customHeight="1" hidden="1">
      <c r="A190" s="235" t="s">
        <v>16</v>
      </c>
      <c r="B190" s="681"/>
      <c r="C190" s="345"/>
      <c r="D190" s="345"/>
      <c r="E190" s="345"/>
      <c r="F190" s="345"/>
      <c r="G190" s="345"/>
      <c r="H190" s="345"/>
      <c r="I190" s="323"/>
      <c r="J190" s="389" t="str">
        <f t="shared" si="71"/>
        <v xml:space="preserve">IGIENE GEN APPL EPIDEMIOLOGIA Dott. </v>
      </c>
      <c r="K190" s="387">
        <f t="shared" si="72"/>
        <v>0</v>
      </c>
      <c r="L190" s="388">
        <f t="shared" si="73"/>
        <v>20</v>
      </c>
      <c r="M190" s="389"/>
      <c r="N190" s="451"/>
      <c r="O190" s="395"/>
      <c r="P190" s="396"/>
      <c r="Q190" s="397"/>
    </row>
    <row r="191" spans="1:17" ht="63.75" customHeight="1" hidden="1">
      <c r="A191" s="235" t="s">
        <v>17</v>
      </c>
      <c r="B191" s="681"/>
      <c r="C191" s="345"/>
      <c r="D191" s="353"/>
      <c r="E191" s="345"/>
      <c r="F191" s="345"/>
      <c r="G191" s="345"/>
      <c r="H191" s="345"/>
      <c r="I191" s="326"/>
      <c r="J191" s="389" t="str">
        <f t="shared" si="71"/>
        <v>SCIENZE INF.CHE METODOL Dott.ssa Di Caprio</v>
      </c>
      <c r="K191" s="387">
        <f t="shared" si="72"/>
        <v>15</v>
      </c>
      <c r="L191" s="388">
        <f t="shared" si="73"/>
        <v>15</v>
      </c>
      <c r="M191" s="389"/>
      <c r="N191" s="451"/>
      <c r="O191" s="395"/>
      <c r="P191" s="396"/>
      <c r="Q191" s="397"/>
    </row>
    <row r="192" spans="1:17" ht="63.75" customHeight="1" hidden="1">
      <c r="A192" s="330"/>
      <c r="B192" s="681"/>
      <c r="C192" s="345"/>
      <c r="D192" s="353"/>
      <c r="E192" s="345"/>
      <c r="F192" s="345"/>
      <c r="G192" s="345"/>
      <c r="H192" s="345"/>
      <c r="I192" s="326"/>
      <c r="J192" s="389" t="str">
        <f t="shared" si="71"/>
        <v>SCIENZE INF.CHE SANITA PUBB Dott.ssa Colantuono</v>
      </c>
      <c r="K192" s="387">
        <f t="shared" si="72"/>
        <v>36</v>
      </c>
      <c r="L192" s="390">
        <f t="shared" si="73"/>
        <v>36</v>
      </c>
      <c r="M192" s="391"/>
      <c r="N192" s="450"/>
      <c r="O192" s="395"/>
      <c r="P192" s="396"/>
      <c r="Q192" s="397"/>
    </row>
    <row r="193" spans="1:17" ht="63.75" customHeight="1" hidden="1">
      <c r="A193" s="235" t="s">
        <v>18</v>
      </c>
      <c r="B193" s="680"/>
      <c r="C193" s="304"/>
      <c r="D193" s="353"/>
      <c r="E193" s="304"/>
      <c r="F193" s="345"/>
      <c r="G193" s="345"/>
      <c r="H193" s="345"/>
      <c r="I193" s="323"/>
      <c r="J193" s="389" t="str">
        <f t="shared" si="71"/>
        <v>INFORMATICA Dott. Ssa TRAMONTANO</v>
      </c>
      <c r="K193" s="387">
        <f t="shared" si="72"/>
        <v>20</v>
      </c>
      <c r="L193" s="390">
        <f t="shared" si="73"/>
        <v>20</v>
      </c>
      <c r="M193" s="391"/>
      <c r="N193" s="450"/>
      <c r="O193" s="395"/>
      <c r="P193" s="396"/>
      <c r="Q193" s="397"/>
    </row>
    <row r="194" spans="1:17" ht="63.75" customHeight="1" hidden="1">
      <c r="A194" s="235" t="s">
        <v>19</v>
      </c>
      <c r="B194" s="680"/>
      <c r="C194" s="304"/>
      <c r="D194" s="304"/>
      <c r="E194" s="345"/>
      <c r="F194" s="342"/>
      <c r="G194" s="345"/>
      <c r="H194" s="342"/>
      <c r="I194" s="323"/>
      <c r="J194" s="389" t="str">
        <f t="shared" si="71"/>
        <v>LAVORI DI GRUPPO IGIENE</v>
      </c>
      <c r="K194" s="387">
        <f t="shared" si="72"/>
        <v>9</v>
      </c>
      <c r="L194" s="390">
        <f t="shared" si="73"/>
        <v>7</v>
      </c>
      <c r="M194" s="391"/>
      <c r="N194" s="450"/>
      <c r="O194" s="395"/>
      <c r="P194" s="396"/>
      <c r="Q194" s="397"/>
    </row>
    <row r="195" spans="1:17" ht="63.75" customHeight="1" hidden="1">
      <c r="A195" s="235" t="s">
        <v>20</v>
      </c>
      <c r="B195" s="681"/>
      <c r="C195" s="345"/>
      <c r="D195" s="304"/>
      <c r="E195" s="345"/>
      <c r="F195" s="342"/>
      <c r="G195" s="345"/>
      <c r="H195" s="342"/>
      <c r="I195" s="323"/>
      <c r="J195" s="389" t="str">
        <f t="shared" si="71"/>
        <v>SEMINARIO OPI</v>
      </c>
      <c r="K195" s="387">
        <f t="shared" si="72"/>
        <v>0</v>
      </c>
      <c r="L195" s="390">
        <f t="shared" si="73"/>
        <v>3</v>
      </c>
      <c r="M195" s="391"/>
      <c r="N195" s="450"/>
      <c r="O195" s="395"/>
      <c r="P195" s="396"/>
      <c r="Q195" s="397"/>
    </row>
    <row r="196" spans="1:17" ht="63.75" customHeight="1" hidden="1">
      <c r="A196" s="340"/>
      <c r="B196" s="681"/>
      <c r="C196" s="345"/>
      <c r="D196" s="304"/>
      <c r="E196" s="345"/>
      <c r="F196" s="342"/>
      <c r="G196" s="345"/>
      <c r="H196" s="342"/>
      <c r="I196" s="323"/>
      <c r="J196" s="389" t="str">
        <f t="shared" si="71"/>
        <v>INFERM.CA CLIN MED SPEC Dott. CARPICO</v>
      </c>
      <c r="K196" s="387">
        <f t="shared" si="72"/>
        <v>12</v>
      </c>
      <c r="L196" s="390">
        <f t="shared" si="73"/>
        <v>12</v>
      </c>
      <c r="M196" s="391"/>
      <c r="N196" s="450"/>
      <c r="O196" s="395"/>
      <c r="P196" s="396"/>
      <c r="Q196" s="397"/>
    </row>
    <row r="197" spans="1:17" ht="63.75" customHeight="1" hidden="1">
      <c r="A197" s="341"/>
      <c r="B197" s="681"/>
      <c r="C197" s="345"/>
      <c r="D197" s="304"/>
      <c r="E197" s="345"/>
      <c r="F197" s="342"/>
      <c r="G197" s="345"/>
      <c r="H197" s="342"/>
      <c r="I197" s="323"/>
      <c r="J197" s="389" t="str">
        <f t="shared" si="71"/>
        <v>INFERM.CA CLIN MED GEN Dott. Balzoni</v>
      </c>
      <c r="K197" s="387">
        <f t="shared" si="72"/>
        <v>30</v>
      </c>
      <c r="L197" s="390">
        <f t="shared" si="73"/>
        <v>30</v>
      </c>
      <c r="M197" s="391"/>
      <c r="N197" s="450"/>
      <c r="O197" s="395"/>
      <c r="P197" s="396"/>
      <c r="Q197" s="397"/>
    </row>
    <row r="198" spans="1:17" ht="63.75" customHeight="1" hidden="1">
      <c r="A198" s="315"/>
      <c r="B198" s="680"/>
      <c r="C198" s="304"/>
      <c r="D198" s="304"/>
      <c r="E198" s="345"/>
      <c r="F198" s="342"/>
      <c r="G198" s="345"/>
      <c r="H198" s="342"/>
      <c r="I198" s="323"/>
      <c r="J198" s="389" t="str">
        <f t="shared" si="71"/>
        <v xml:space="preserve">INFERM.CA CLIN CHI GEN Dott.ssa Calcagni </v>
      </c>
      <c r="K198" s="387">
        <f t="shared" si="72"/>
        <v>30</v>
      </c>
      <c r="L198" s="390">
        <f t="shared" si="73"/>
        <v>30</v>
      </c>
      <c r="M198" s="391"/>
      <c r="N198" s="451"/>
      <c r="O198" s="399"/>
      <c r="P198" s="396"/>
      <c r="Q198" s="397"/>
    </row>
    <row r="199" spans="1:17" ht="63.75" customHeight="1" hidden="1">
      <c r="A199" s="322"/>
      <c r="B199" s="667"/>
      <c r="C199" s="202" t="s">
        <v>1</v>
      </c>
      <c r="D199" s="202" t="s">
        <v>2</v>
      </c>
      <c r="E199" s="202" t="s">
        <v>3</v>
      </c>
      <c r="F199" s="202" t="s">
        <v>4</v>
      </c>
      <c r="G199" s="202" t="s">
        <v>5</v>
      </c>
      <c r="H199" s="202" t="s">
        <v>6</v>
      </c>
      <c r="I199" s="323"/>
      <c r="J199" s="398"/>
      <c r="K199" s="387"/>
      <c r="L199" s="398"/>
      <c r="M199" s="398"/>
      <c r="N199" s="451"/>
      <c r="O199" s="399"/>
      <c r="P199" s="396"/>
      <c r="Q199" s="397"/>
    </row>
    <row r="200" spans="1:17" ht="63.75" customHeight="1" hidden="1">
      <c r="A200" s="325"/>
      <c r="B200" s="668"/>
      <c r="C200" s="206">
        <v>44564</v>
      </c>
      <c r="D200" s="206">
        <v>44565</v>
      </c>
      <c r="E200" s="206">
        <v>44566</v>
      </c>
      <c r="F200" s="206">
        <v>44567</v>
      </c>
      <c r="G200" s="206">
        <v>44568</v>
      </c>
      <c r="H200" s="206">
        <v>44569</v>
      </c>
      <c r="I200" s="323"/>
      <c r="J200" s="388">
        <f aca="true" t="shared" si="74" ref="J200:J214">J154</f>
        <v>0</v>
      </c>
      <c r="K200" s="387" t="e">
        <f>COUNTIF(C$202:H$211,J200)+#REF!</f>
        <v>#REF!</v>
      </c>
      <c r="L200" s="390">
        <f aca="true" t="shared" si="75" ref="L200:L214">L154</f>
        <v>0</v>
      </c>
      <c r="M200" s="383"/>
      <c r="N200" s="450"/>
      <c r="O200" s="395"/>
      <c r="P200" s="396"/>
      <c r="Q200" s="397"/>
    </row>
    <row r="201" spans="1:17" ht="63.75" customHeight="1" hidden="1">
      <c r="A201" s="232" t="s">
        <v>21</v>
      </c>
      <c r="B201" s="692"/>
      <c r="C201" s="244"/>
      <c r="D201" s="244"/>
      <c r="E201" s="244"/>
      <c r="F201" s="244"/>
      <c r="G201" s="210"/>
      <c r="H201" s="210"/>
      <c r="I201" s="323"/>
      <c r="J201" s="389" t="str">
        <f t="shared" si="74"/>
        <v>FARMACOLOGIA Dott. MUZZI</v>
      </c>
      <c r="K201" s="387">
        <f aca="true" t="shared" si="76" ref="K201:K214">COUNTIF(C$202:H$211,J201)+K185</f>
        <v>20</v>
      </c>
      <c r="L201" s="390">
        <f t="shared" si="75"/>
        <v>20</v>
      </c>
      <c r="M201" s="391"/>
      <c r="N201" s="450"/>
      <c r="O201" s="395"/>
      <c r="P201" s="396"/>
      <c r="Q201" s="397"/>
    </row>
    <row r="202" spans="1:17" ht="63.75" customHeight="1" hidden="1">
      <c r="A202" s="235" t="s">
        <v>10</v>
      </c>
      <c r="B202" s="693"/>
      <c r="C202" s="247"/>
      <c r="D202" s="247"/>
      <c r="E202" s="247"/>
      <c r="F202" s="247"/>
      <c r="G202" s="246"/>
      <c r="H202" s="246"/>
      <c r="I202" s="323"/>
      <c r="J202" s="389" t="str">
        <f t="shared" si="74"/>
        <v>ANESTESIOLOGIA Dott. CATALDO</v>
      </c>
      <c r="K202" s="387">
        <f t="shared" si="76"/>
        <v>15</v>
      </c>
      <c r="L202" s="390">
        <f t="shared" si="75"/>
        <v>15</v>
      </c>
      <c r="M202" s="391"/>
      <c r="N202" s="450"/>
      <c r="O202" s="395"/>
      <c r="P202" s="396"/>
      <c r="Q202" s="397"/>
    </row>
    <row r="203" spans="1:17" ht="63.75" customHeight="1" hidden="1">
      <c r="A203" s="235" t="s">
        <v>12</v>
      </c>
      <c r="B203" s="693"/>
      <c r="C203" s="247"/>
      <c r="D203" s="247"/>
      <c r="E203" s="247"/>
      <c r="F203" s="247"/>
      <c r="G203" s="246"/>
      <c r="H203" s="246"/>
      <c r="I203" s="323"/>
      <c r="J203" s="389" t="str">
        <f t="shared" si="74"/>
        <v>CHIRURGIA GENERALE Dott. CORVESE</v>
      </c>
      <c r="K203" s="387">
        <f t="shared" si="76"/>
        <v>20</v>
      </c>
      <c r="L203" s="390">
        <f t="shared" si="75"/>
        <v>20</v>
      </c>
      <c r="M203" s="391"/>
      <c r="N203" s="450"/>
      <c r="O203" s="395"/>
      <c r="P203" s="396"/>
      <c r="Q203" s="397"/>
    </row>
    <row r="204" spans="1:17" ht="63.75" customHeight="1" hidden="1">
      <c r="A204" s="235" t="s">
        <v>13</v>
      </c>
      <c r="B204" s="693"/>
      <c r="C204" s="247"/>
      <c r="D204" s="247"/>
      <c r="E204" s="247"/>
      <c r="F204" s="247"/>
      <c r="G204" s="246"/>
      <c r="H204" s="246"/>
      <c r="I204" s="323"/>
      <c r="J204" s="389" t="str">
        <f t="shared" si="74"/>
        <v>MEDICINA INTERNA Dott. Loccisano</v>
      </c>
      <c r="K204" s="387">
        <f t="shared" si="76"/>
        <v>20</v>
      </c>
      <c r="L204" s="390">
        <f t="shared" si="75"/>
        <v>20</v>
      </c>
      <c r="M204" s="391"/>
      <c r="N204" s="450"/>
      <c r="O204" s="395"/>
      <c r="P204" s="396"/>
      <c r="Q204" s="397"/>
    </row>
    <row r="205" spans="1:17" ht="63.75" customHeight="1" hidden="1">
      <c r="A205" s="235" t="s">
        <v>14</v>
      </c>
      <c r="B205" s="692"/>
      <c r="C205" s="244"/>
      <c r="D205" s="247"/>
      <c r="E205" s="247"/>
      <c r="F205" s="247"/>
      <c r="G205" s="246"/>
      <c r="H205" s="246"/>
      <c r="I205" s="323"/>
      <c r="J205" s="389" t="str">
        <f t="shared" si="74"/>
        <v>STATISTICA MEDICA Dr. Falasca</v>
      </c>
      <c r="K205" s="387">
        <f t="shared" si="76"/>
        <v>20</v>
      </c>
      <c r="L205" s="390">
        <f t="shared" si="75"/>
        <v>20</v>
      </c>
      <c r="M205" s="391"/>
      <c r="N205" s="450"/>
      <c r="O205" s="395"/>
      <c r="P205" s="396"/>
      <c r="Q205" s="397"/>
    </row>
    <row r="206" spans="1:17" ht="63.75" customHeight="1" hidden="1">
      <c r="A206" s="235" t="s">
        <v>16</v>
      </c>
      <c r="B206" s="693"/>
      <c r="C206" s="247"/>
      <c r="D206" s="247"/>
      <c r="E206" s="247"/>
      <c r="F206" s="247"/>
      <c r="G206" s="246"/>
      <c r="H206" s="246"/>
      <c r="I206" s="323"/>
      <c r="J206" s="389" t="str">
        <f t="shared" si="74"/>
        <v xml:space="preserve">IGIENE GEN APPL EPIDEMIOLOGIA Dott. </v>
      </c>
      <c r="K206" s="387">
        <f t="shared" si="76"/>
        <v>0</v>
      </c>
      <c r="L206" s="390">
        <f t="shared" si="75"/>
        <v>20</v>
      </c>
      <c r="M206" s="391"/>
      <c r="N206" s="450"/>
      <c r="O206" s="395"/>
      <c r="P206" s="396"/>
      <c r="Q206" s="397"/>
    </row>
    <row r="207" spans="1:17" ht="63.75" customHeight="1" hidden="1">
      <c r="A207" s="235" t="s">
        <v>17</v>
      </c>
      <c r="B207" s="693"/>
      <c r="C207" s="247"/>
      <c r="D207" s="247"/>
      <c r="E207" s="247"/>
      <c r="F207" s="247"/>
      <c r="G207" s="246"/>
      <c r="H207" s="246"/>
      <c r="I207" s="323"/>
      <c r="J207" s="389" t="str">
        <f t="shared" si="74"/>
        <v>SCIENZE INF.CHE METODOL Dott.ssa Di Caprio</v>
      </c>
      <c r="K207" s="387">
        <f t="shared" si="76"/>
        <v>15</v>
      </c>
      <c r="L207" s="388">
        <f t="shared" si="75"/>
        <v>15</v>
      </c>
      <c r="M207" s="389"/>
      <c r="N207" s="451"/>
      <c r="O207" s="395"/>
      <c r="P207" s="396"/>
      <c r="Q207" s="397"/>
    </row>
    <row r="208" spans="1:17" ht="63.75" customHeight="1" hidden="1">
      <c r="A208" s="239"/>
      <c r="B208" s="693"/>
      <c r="C208" s="247"/>
      <c r="D208" s="247"/>
      <c r="E208" s="247"/>
      <c r="F208" s="247"/>
      <c r="G208" s="246"/>
      <c r="H208" s="246"/>
      <c r="I208" s="326"/>
      <c r="J208" s="389" t="str">
        <f t="shared" si="74"/>
        <v>SCIENZE INF.CHE SANITA PUBB Dott.ssa Colantuono</v>
      </c>
      <c r="K208" s="387">
        <f t="shared" si="76"/>
        <v>36</v>
      </c>
      <c r="L208" s="388">
        <f t="shared" si="75"/>
        <v>36</v>
      </c>
      <c r="M208" s="389"/>
      <c r="N208" s="451"/>
      <c r="O208" s="395"/>
      <c r="P208" s="396"/>
      <c r="Q208" s="397"/>
    </row>
    <row r="209" spans="1:17" ht="63.75" customHeight="1" hidden="1">
      <c r="A209" s="235" t="s">
        <v>18</v>
      </c>
      <c r="B209" s="692"/>
      <c r="C209" s="244"/>
      <c r="D209" s="247"/>
      <c r="E209" s="244"/>
      <c r="F209" s="244"/>
      <c r="G209" s="246"/>
      <c r="H209" s="246"/>
      <c r="I209" s="326"/>
      <c r="J209" s="389" t="str">
        <f t="shared" si="74"/>
        <v>INFORMATICA Dott. Ssa TRAMONTANO</v>
      </c>
      <c r="K209" s="387">
        <f t="shared" si="76"/>
        <v>20</v>
      </c>
      <c r="L209" s="390">
        <f t="shared" si="75"/>
        <v>20</v>
      </c>
      <c r="M209" s="391"/>
      <c r="N209" s="450"/>
      <c r="O209" s="395"/>
      <c r="P209" s="396"/>
      <c r="Q209" s="397"/>
    </row>
    <row r="210" spans="1:17" ht="63.75" customHeight="1" hidden="1">
      <c r="A210" s="235" t="s">
        <v>19</v>
      </c>
      <c r="B210" s="693"/>
      <c r="C210" s="247"/>
      <c r="D210" s="244"/>
      <c r="E210" s="249"/>
      <c r="F210" s="249"/>
      <c r="G210" s="246"/>
      <c r="H210" s="246"/>
      <c r="I210" s="323"/>
      <c r="J210" s="389" t="str">
        <f t="shared" si="74"/>
        <v>LAVORI DI GRUPPO IGIENE</v>
      </c>
      <c r="K210" s="387">
        <f t="shared" si="76"/>
        <v>9</v>
      </c>
      <c r="L210" s="390">
        <f t="shared" si="75"/>
        <v>7</v>
      </c>
      <c r="M210" s="391"/>
      <c r="N210" s="450"/>
      <c r="O210" s="395"/>
      <c r="P210" s="396"/>
      <c r="Q210" s="397"/>
    </row>
    <row r="211" spans="1:17" ht="63.75" customHeight="1" hidden="1">
      <c r="A211" s="235" t="s">
        <v>20</v>
      </c>
      <c r="B211" s="693"/>
      <c r="C211" s="247"/>
      <c r="D211" s="244"/>
      <c r="E211" s="247"/>
      <c r="F211" s="247"/>
      <c r="G211" s="246"/>
      <c r="H211" s="243"/>
      <c r="I211" s="323"/>
      <c r="J211" s="389" t="str">
        <f t="shared" si="74"/>
        <v>SEMINARIO OPI</v>
      </c>
      <c r="K211" s="387">
        <f t="shared" si="76"/>
        <v>0</v>
      </c>
      <c r="L211" s="390">
        <f t="shared" si="75"/>
        <v>3</v>
      </c>
      <c r="M211" s="391"/>
      <c r="N211" s="450"/>
      <c r="O211" s="395"/>
      <c r="P211" s="396"/>
      <c r="Q211" s="397"/>
    </row>
    <row r="212" spans="1:17" ht="63.75" customHeight="1" hidden="1">
      <c r="A212" s="241"/>
      <c r="B212" s="693"/>
      <c r="C212" s="247"/>
      <c r="D212" s="244"/>
      <c r="E212" s="247"/>
      <c r="F212" s="247"/>
      <c r="G212" s="246"/>
      <c r="H212" s="243"/>
      <c r="I212" s="323"/>
      <c r="J212" s="389" t="str">
        <f t="shared" si="74"/>
        <v>INFERM.CA CLIN MED SPEC Dott. CARPICO</v>
      </c>
      <c r="K212" s="387">
        <f t="shared" si="76"/>
        <v>12</v>
      </c>
      <c r="L212" s="390">
        <f t="shared" si="75"/>
        <v>12</v>
      </c>
      <c r="M212" s="391"/>
      <c r="N212" s="450"/>
      <c r="O212" s="395"/>
      <c r="P212" s="396"/>
      <c r="Q212" s="397"/>
    </row>
    <row r="213" spans="1:17" ht="63.75" customHeight="1" hidden="1">
      <c r="A213" s="242"/>
      <c r="B213" s="693"/>
      <c r="C213" s="247"/>
      <c r="D213" s="244"/>
      <c r="E213" s="247"/>
      <c r="F213" s="247"/>
      <c r="G213" s="246"/>
      <c r="H213" s="243"/>
      <c r="I213" s="323"/>
      <c r="J213" s="389" t="str">
        <f t="shared" si="74"/>
        <v>INFERM.CA CLIN MED GEN Dott. Balzoni</v>
      </c>
      <c r="K213" s="387">
        <f t="shared" si="76"/>
        <v>30</v>
      </c>
      <c r="L213" s="390">
        <f t="shared" si="75"/>
        <v>30</v>
      </c>
      <c r="M213" s="391"/>
      <c r="N213" s="450"/>
      <c r="O213" s="395"/>
      <c r="P213" s="396"/>
      <c r="Q213" s="397"/>
    </row>
    <row r="214" spans="1:17" ht="63.75" customHeight="1" hidden="1">
      <c r="A214" s="224"/>
      <c r="B214" s="692"/>
      <c r="C214" s="244"/>
      <c r="D214" s="244"/>
      <c r="E214" s="247"/>
      <c r="F214" s="247"/>
      <c r="G214" s="246"/>
      <c r="H214" s="243"/>
      <c r="I214" s="323"/>
      <c r="J214" s="389" t="str">
        <f t="shared" si="74"/>
        <v xml:space="preserve">INFERM.CA CLIN CHI GEN Dott.ssa Calcagni </v>
      </c>
      <c r="K214" s="387">
        <f t="shared" si="76"/>
        <v>30</v>
      </c>
      <c r="L214" s="390">
        <f t="shared" si="75"/>
        <v>30</v>
      </c>
      <c r="M214" s="391"/>
      <c r="N214" s="451"/>
      <c r="O214" s="395"/>
      <c r="P214" s="396"/>
      <c r="Q214" s="397"/>
    </row>
    <row r="215" spans="1:17" ht="63.75" customHeight="1" hidden="1">
      <c r="A215" s="230"/>
      <c r="B215" s="667"/>
      <c r="C215" s="202" t="s">
        <v>1</v>
      </c>
      <c r="D215" s="202" t="s">
        <v>2</v>
      </c>
      <c r="E215" s="202" t="s">
        <v>3</v>
      </c>
      <c r="F215" s="202" t="s">
        <v>4</v>
      </c>
      <c r="G215" s="202" t="s">
        <v>5</v>
      </c>
      <c r="H215" s="202" t="s">
        <v>6</v>
      </c>
      <c r="I215" s="323"/>
      <c r="J215" s="398"/>
      <c r="K215" s="387"/>
      <c r="L215" s="398"/>
      <c r="M215" s="398"/>
      <c r="N215" s="451"/>
      <c r="O215" s="395"/>
      <c r="P215" s="396"/>
      <c r="Q215" s="397"/>
    </row>
    <row r="216" spans="1:17" ht="63.75" customHeight="1" hidden="1">
      <c r="A216" s="231"/>
      <c r="B216" s="668"/>
      <c r="C216" s="206">
        <v>44571</v>
      </c>
      <c r="D216" s="206">
        <v>44572</v>
      </c>
      <c r="E216" s="206">
        <v>44573</v>
      </c>
      <c r="F216" s="206">
        <v>44574</v>
      </c>
      <c r="G216" s="206">
        <v>44575</v>
      </c>
      <c r="H216" s="206">
        <v>44576</v>
      </c>
      <c r="I216" s="323"/>
      <c r="J216" s="388">
        <f aca="true" t="shared" si="77" ref="J216:J230">J200</f>
        <v>0</v>
      </c>
      <c r="K216" s="387" t="e">
        <f aca="true" t="shared" si="78" ref="K216:K230">COUNTIF(C$218:H$227,J216)+K200</f>
        <v>#REF!</v>
      </c>
      <c r="L216" s="390">
        <f aca="true" t="shared" si="79" ref="L216:M230">L200</f>
        <v>0</v>
      </c>
      <c r="M216" s="383"/>
      <c r="N216" s="450"/>
      <c r="O216" s="395"/>
      <c r="P216" s="396"/>
      <c r="Q216" s="397"/>
    </row>
    <row r="217" spans="1:17" ht="63.75" customHeight="1" hidden="1">
      <c r="A217" s="232" t="s">
        <v>21</v>
      </c>
      <c r="B217" s="669"/>
      <c r="C217" s="210"/>
      <c r="D217" s="210"/>
      <c r="E217" s="210"/>
      <c r="F217" s="210"/>
      <c r="G217" s="210"/>
      <c r="H217" s="210"/>
      <c r="I217" s="323"/>
      <c r="J217" s="389" t="str">
        <f t="shared" si="77"/>
        <v>FARMACOLOGIA Dott. MUZZI</v>
      </c>
      <c r="K217" s="387">
        <f t="shared" si="78"/>
        <v>20</v>
      </c>
      <c r="L217" s="390">
        <f t="shared" si="79"/>
        <v>20</v>
      </c>
      <c r="M217" s="391">
        <f t="shared" si="79"/>
        <v>0</v>
      </c>
      <c r="N217" s="450"/>
      <c r="O217" s="395"/>
      <c r="P217" s="396"/>
      <c r="Q217" s="397"/>
    </row>
    <row r="218" spans="1:17" ht="63.75" customHeight="1" hidden="1">
      <c r="A218" s="235" t="s">
        <v>10</v>
      </c>
      <c r="B218" s="694"/>
      <c r="C218" s="246"/>
      <c r="D218" s="246"/>
      <c r="E218" s="246"/>
      <c r="F218" s="246"/>
      <c r="G218" s="246"/>
      <c r="H218" s="215"/>
      <c r="I218" s="323"/>
      <c r="J218" s="389" t="str">
        <f t="shared" si="77"/>
        <v>ANESTESIOLOGIA Dott. CATALDO</v>
      </c>
      <c r="K218" s="387">
        <f t="shared" si="78"/>
        <v>15</v>
      </c>
      <c r="L218" s="390">
        <f t="shared" si="79"/>
        <v>15</v>
      </c>
      <c r="M218" s="391">
        <f t="shared" si="79"/>
        <v>0</v>
      </c>
      <c r="N218" s="450"/>
      <c r="O218" s="395"/>
      <c r="P218" s="396"/>
      <c r="Q218" s="397"/>
    </row>
    <row r="219" spans="1:17" ht="63.75" customHeight="1" hidden="1">
      <c r="A219" s="235" t="s">
        <v>12</v>
      </c>
      <c r="B219" s="694"/>
      <c r="C219" s="246"/>
      <c r="D219" s="246"/>
      <c r="E219" s="246"/>
      <c r="F219" s="246"/>
      <c r="G219" s="246"/>
      <c r="H219" s="215"/>
      <c r="I219" s="323"/>
      <c r="J219" s="389" t="str">
        <f t="shared" si="77"/>
        <v>CHIRURGIA GENERALE Dott. CORVESE</v>
      </c>
      <c r="K219" s="387">
        <f t="shared" si="78"/>
        <v>20</v>
      </c>
      <c r="L219" s="390">
        <f t="shared" si="79"/>
        <v>20</v>
      </c>
      <c r="M219" s="391">
        <f t="shared" si="79"/>
        <v>0</v>
      </c>
      <c r="N219" s="450"/>
      <c r="O219" s="395"/>
      <c r="P219" s="396"/>
      <c r="Q219" s="397"/>
    </row>
    <row r="220" spans="1:17" ht="63.75" customHeight="1" hidden="1">
      <c r="A220" s="235" t="s">
        <v>13</v>
      </c>
      <c r="B220" s="694"/>
      <c r="C220" s="246"/>
      <c r="D220" s="246"/>
      <c r="E220" s="246"/>
      <c r="F220" s="246"/>
      <c r="G220" s="246"/>
      <c r="H220" s="215"/>
      <c r="I220" s="323"/>
      <c r="J220" s="389" t="str">
        <f t="shared" si="77"/>
        <v>MEDICINA INTERNA Dott. Loccisano</v>
      </c>
      <c r="K220" s="387">
        <f t="shared" si="78"/>
        <v>20</v>
      </c>
      <c r="L220" s="390">
        <f t="shared" si="79"/>
        <v>20</v>
      </c>
      <c r="M220" s="391">
        <f t="shared" si="79"/>
        <v>0</v>
      </c>
      <c r="N220" s="450"/>
      <c r="O220" s="395"/>
      <c r="P220" s="396"/>
      <c r="Q220" s="397"/>
    </row>
    <row r="221" spans="1:17" ht="63.75" customHeight="1" hidden="1">
      <c r="A221" s="235" t="s">
        <v>14</v>
      </c>
      <c r="B221" s="669"/>
      <c r="C221" s="210"/>
      <c r="D221" s="246"/>
      <c r="E221" s="246"/>
      <c r="F221" s="246"/>
      <c r="G221" s="246"/>
      <c r="H221" s="246"/>
      <c r="I221" s="323"/>
      <c r="J221" s="389" t="str">
        <f t="shared" si="77"/>
        <v>STATISTICA MEDICA Dr. Falasca</v>
      </c>
      <c r="K221" s="387">
        <f t="shared" si="78"/>
        <v>20</v>
      </c>
      <c r="L221" s="390">
        <f t="shared" si="79"/>
        <v>20</v>
      </c>
      <c r="M221" s="391">
        <f t="shared" si="79"/>
        <v>0</v>
      </c>
      <c r="N221" s="450"/>
      <c r="O221" s="395"/>
      <c r="P221" s="396"/>
      <c r="Q221" s="397"/>
    </row>
    <row r="222" spans="1:17" ht="63.75" customHeight="1" hidden="1">
      <c r="A222" s="235" t="s">
        <v>16</v>
      </c>
      <c r="B222" s="694"/>
      <c r="C222" s="246"/>
      <c r="D222" s="246"/>
      <c r="E222" s="246"/>
      <c r="F222" s="246"/>
      <c r="G222" s="246"/>
      <c r="H222" s="246"/>
      <c r="I222" s="323"/>
      <c r="J222" s="389" t="str">
        <f t="shared" si="77"/>
        <v xml:space="preserve">IGIENE GEN APPL EPIDEMIOLOGIA Dott. </v>
      </c>
      <c r="K222" s="387">
        <f t="shared" si="78"/>
        <v>0</v>
      </c>
      <c r="L222" s="390">
        <f t="shared" si="79"/>
        <v>20</v>
      </c>
      <c r="M222" s="391">
        <f t="shared" si="79"/>
        <v>0</v>
      </c>
      <c r="N222" s="450"/>
      <c r="O222" s="395"/>
      <c r="P222" s="396"/>
      <c r="Q222" s="397"/>
    </row>
    <row r="223" spans="1:17" ht="63.75" customHeight="1" hidden="1">
      <c r="A223" s="235" t="s">
        <v>17</v>
      </c>
      <c r="B223" s="694"/>
      <c r="C223" s="246"/>
      <c r="D223" s="246"/>
      <c r="E223" s="246"/>
      <c r="F223" s="246"/>
      <c r="G223" s="246"/>
      <c r="H223" s="246"/>
      <c r="I223" s="323"/>
      <c r="J223" s="389" t="str">
        <f t="shared" si="77"/>
        <v>SCIENZE INF.CHE METODOL Dott.ssa Di Caprio</v>
      </c>
      <c r="K223" s="387">
        <f t="shared" si="78"/>
        <v>15</v>
      </c>
      <c r="L223" s="390">
        <f t="shared" si="79"/>
        <v>15</v>
      </c>
      <c r="M223" s="391">
        <f t="shared" si="79"/>
        <v>0</v>
      </c>
      <c r="N223" s="450"/>
      <c r="O223" s="395"/>
      <c r="P223" s="396"/>
      <c r="Q223" s="397"/>
    </row>
    <row r="224" spans="1:17" ht="63.75" customHeight="1" hidden="1">
      <c r="A224" s="239"/>
      <c r="B224" s="694"/>
      <c r="C224" s="246"/>
      <c r="D224" s="246"/>
      <c r="E224" s="246"/>
      <c r="F224" s="246"/>
      <c r="G224" s="246"/>
      <c r="H224" s="246"/>
      <c r="I224" s="323"/>
      <c r="J224" s="389" t="str">
        <f t="shared" si="77"/>
        <v>SCIENZE INF.CHE SANITA PUBB Dott.ssa Colantuono</v>
      </c>
      <c r="K224" s="387">
        <f t="shared" si="78"/>
        <v>36</v>
      </c>
      <c r="L224" s="388">
        <f t="shared" si="79"/>
        <v>36</v>
      </c>
      <c r="M224" s="389">
        <f t="shared" si="79"/>
        <v>0</v>
      </c>
      <c r="N224" s="451"/>
      <c r="O224" s="395"/>
      <c r="P224" s="396"/>
      <c r="Q224" s="397"/>
    </row>
    <row r="225" spans="1:17" ht="63.75" customHeight="1" hidden="1">
      <c r="A225" s="235" t="s">
        <v>18</v>
      </c>
      <c r="B225" s="694"/>
      <c r="C225" s="246"/>
      <c r="D225" s="246"/>
      <c r="E225" s="246"/>
      <c r="F225" s="246"/>
      <c r="G225" s="246"/>
      <c r="H225" s="246"/>
      <c r="I225" s="326"/>
      <c r="J225" s="389" t="str">
        <f t="shared" si="77"/>
        <v>INFORMATICA Dott. Ssa TRAMONTANO</v>
      </c>
      <c r="K225" s="387">
        <f t="shared" si="78"/>
        <v>20</v>
      </c>
      <c r="L225" s="388">
        <f t="shared" si="79"/>
        <v>20</v>
      </c>
      <c r="M225" s="389">
        <f t="shared" si="79"/>
        <v>0</v>
      </c>
      <c r="N225" s="451"/>
      <c r="O225" s="395"/>
      <c r="P225" s="396"/>
      <c r="Q225" s="397"/>
    </row>
    <row r="226" spans="1:17" ht="63.75" customHeight="1" hidden="1">
      <c r="A226" s="235" t="s">
        <v>19</v>
      </c>
      <c r="B226" s="694"/>
      <c r="C226" s="246"/>
      <c r="D226" s="246"/>
      <c r="E226" s="246"/>
      <c r="F226" s="246"/>
      <c r="G226" s="246"/>
      <c r="H226" s="246"/>
      <c r="I226" s="326"/>
      <c r="J226" s="389" t="str">
        <f t="shared" si="77"/>
        <v>LAVORI DI GRUPPO IGIENE</v>
      </c>
      <c r="K226" s="387">
        <f t="shared" si="78"/>
        <v>9</v>
      </c>
      <c r="L226" s="390">
        <f t="shared" si="79"/>
        <v>7</v>
      </c>
      <c r="M226" s="391">
        <f t="shared" si="79"/>
        <v>0</v>
      </c>
      <c r="N226" s="450"/>
      <c r="O226" s="395"/>
      <c r="P226" s="396"/>
      <c r="Q226" s="397"/>
    </row>
    <row r="227" spans="1:17" ht="63.75" customHeight="1" hidden="1">
      <c r="A227" s="235" t="s">
        <v>20</v>
      </c>
      <c r="B227" s="694"/>
      <c r="C227" s="246"/>
      <c r="D227" s="246"/>
      <c r="E227" s="246"/>
      <c r="F227" s="246"/>
      <c r="G227" s="246"/>
      <c r="H227" s="246"/>
      <c r="I227" s="323"/>
      <c r="J227" s="389" t="str">
        <f t="shared" si="77"/>
        <v>SEMINARIO OPI</v>
      </c>
      <c r="K227" s="387">
        <f t="shared" si="78"/>
        <v>0</v>
      </c>
      <c r="L227" s="390">
        <f t="shared" si="79"/>
        <v>3</v>
      </c>
      <c r="M227" s="391">
        <f t="shared" si="79"/>
        <v>0</v>
      </c>
      <c r="N227" s="450"/>
      <c r="O227" s="395"/>
      <c r="P227" s="396"/>
      <c r="Q227" s="397"/>
    </row>
    <row r="228" spans="1:17" ht="63.75" customHeight="1" hidden="1">
      <c r="A228" s="241"/>
      <c r="B228" s="694"/>
      <c r="C228" s="246"/>
      <c r="D228" s="246"/>
      <c r="E228" s="246"/>
      <c r="F228" s="246"/>
      <c r="G228" s="246"/>
      <c r="H228" s="246"/>
      <c r="I228" s="323"/>
      <c r="J228" s="389" t="str">
        <f t="shared" si="77"/>
        <v>INFERM.CA CLIN MED SPEC Dott. CARPICO</v>
      </c>
      <c r="K228" s="387">
        <f t="shared" si="78"/>
        <v>12</v>
      </c>
      <c r="L228" s="390">
        <f t="shared" si="79"/>
        <v>12</v>
      </c>
      <c r="M228" s="391">
        <f t="shared" si="79"/>
        <v>0</v>
      </c>
      <c r="N228" s="450"/>
      <c r="O228" s="395"/>
      <c r="P228" s="396"/>
      <c r="Q228" s="397"/>
    </row>
    <row r="229" spans="1:17" ht="63.75" customHeight="1" hidden="1">
      <c r="A229" s="242"/>
      <c r="B229" s="694"/>
      <c r="C229" s="246"/>
      <c r="D229" s="210"/>
      <c r="E229" s="246"/>
      <c r="F229" s="243"/>
      <c r="G229" s="246"/>
      <c r="H229" s="243"/>
      <c r="I229" s="323"/>
      <c r="J229" s="389" t="str">
        <f t="shared" si="77"/>
        <v>INFERM.CA CLIN MED GEN Dott. Balzoni</v>
      </c>
      <c r="K229" s="387">
        <f t="shared" si="78"/>
        <v>30</v>
      </c>
      <c r="L229" s="390">
        <f t="shared" si="79"/>
        <v>30</v>
      </c>
      <c r="M229" s="391">
        <f t="shared" si="79"/>
        <v>0</v>
      </c>
      <c r="N229" s="450"/>
      <c r="O229" s="395"/>
      <c r="P229" s="396"/>
      <c r="Q229" s="397"/>
    </row>
    <row r="230" spans="1:17" ht="63.75" customHeight="1" hidden="1">
      <c r="A230" s="224"/>
      <c r="B230" s="669"/>
      <c r="C230" s="210"/>
      <c r="D230" s="210"/>
      <c r="E230" s="246"/>
      <c r="F230" s="243"/>
      <c r="G230" s="246"/>
      <c r="H230" s="243"/>
      <c r="I230" s="323"/>
      <c r="J230" s="389" t="str">
        <f t="shared" si="77"/>
        <v xml:space="preserve">INFERM.CA CLIN CHI GEN Dott.ssa Calcagni </v>
      </c>
      <c r="K230" s="387">
        <f t="shared" si="78"/>
        <v>30</v>
      </c>
      <c r="L230" s="390">
        <f t="shared" si="79"/>
        <v>30</v>
      </c>
      <c r="M230" s="391">
        <f t="shared" si="79"/>
        <v>0</v>
      </c>
      <c r="N230" s="451"/>
      <c r="O230" s="399"/>
      <c r="P230" s="396"/>
      <c r="Q230" s="397"/>
    </row>
    <row r="231" spans="1:17" ht="63.75" customHeight="1" hidden="1">
      <c r="A231" s="230"/>
      <c r="B231" s="667"/>
      <c r="C231" s="202" t="s">
        <v>1</v>
      </c>
      <c r="D231" s="202" t="s">
        <v>2</v>
      </c>
      <c r="E231" s="202" t="s">
        <v>3</v>
      </c>
      <c r="F231" s="202" t="s">
        <v>4</v>
      </c>
      <c r="G231" s="202" t="s">
        <v>5</v>
      </c>
      <c r="H231" s="202" t="s">
        <v>6</v>
      </c>
      <c r="I231" s="323"/>
      <c r="J231" s="398"/>
      <c r="K231" s="387"/>
      <c r="L231" s="398"/>
      <c r="M231" s="398"/>
      <c r="N231" s="451"/>
      <c r="O231" s="399"/>
      <c r="P231" s="396"/>
      <c r="Q231" s="397"/>
    </row>
    <row r="232" spans="1:17" ht="63.75" customHeight="1" hidden="1">
      <c r="A232" s="231"/>
      <c r="B232" s="668"/>
      <c r="C232" s="206">
        <v>44578</v>
      </c>
      <c r="D232" s="206">
        <v>44579</v>
      </c>
      <c r="E232" s="206">
        <v>44580</v>
      </c>
      <c r="F232" s="206">
        <v>44581</v>
      </c>
      <c r="G232" s="206">
        <v>44582</v>
      </c>
      <c r="H232" s="206">
        <v>44583</v>
      </c>
      <c r="I232" s="323"/>
      <c r="J232" s="388">
        <f aca="true" t="shared" si="80" ref="J232:J246">J216</f>
        <v>0</v>
      </c>
      <c r="K232" s="387" t="e">
        <f aca="true" t="shared" si="81" ref="K232:K246">COUNTIF(C$234:H$243,J232)+K216</f>
        <v>#REF!</v>
      </c>
      <c r="L232" s="390">
        <f aca="true" t="shared" si="82" ref="L232:M246">L216</f>
        <v>0</v>
      </c>
      <c r="M232" s="390">
        <f t="shared" si="82"/>
        <v>0</v>
      </c>
      <c r="N232" s="450"/>
      <c r="O232" s="395"/>
      <c r="P232" s="396"/>
      <c r="Q232" s="397"/>
    </row>
    <row r="233" spans="1:17" ht="63.75" customHeight="1" hidden="1">
      <c r="A233" s="232" t="s">
        <v>21</v>
      </c>
      <c r="B233" s="669"/>
      <c r="C233" s="210"/>
      <c r="D233" s="210"/>
      <c r="E233" s="210"/>
      <c r="F233" s="210"/>
      <c r="G233" s="210"/>
      <c r="H233" s="210"/>
      <c r="I233" s="323"/>
      <c r="J233" s="389" t="str">
        <f t="shared" si="80"/>
        <v>FARMACOLOGIA Dott. MUZZI</v>
      </c>
      <c r="K233" s="387">
        <f t="shared" si="81"/>
        <v>20</v>
      </c>
      <c r="L233" s="390">
        <f t="shared" si="82"/>
        <v>20</v>
      </c>
      <c r="M233" s="391">
        <f t="shared" si="82"/>
        <v>0</v>
      </c>
      <c r="N233" s="450"/>
      <c r="O233" s="395"/>
      <c r="P233" s="396"/>
      <c r="Q233" s="397"/>
    </row>
    <row r="234" spans="1:17" ht="63.75" customHeight="1" hidden="1">
      <c r="A234" s="235" t="s">
        <v>10</v>
      </c>
      <c r="B234" s="694"/>
      <c r="C234" s="246"/>
      <c r="D234" s="246"/>
      <c r="E234" s="246"/>
      <c r="F234" s="246"/>
      <c r="G234" s="246"/>
      <c r="H234" s="210"/>
      <c r="I234" s="323"/>
      <c r="J234" s="389" t="str">
        <f t="shared" si="80"/>
        <v>ANESTESIOLOGIA Dott. CATALDO</v>
      </c>
      <c r="K234" s="387">
        <f t="shared" si="81"/>
        <v>15</v>
      </c>
      <c r="L234" s="390">
        <f t="shared" si="82"/>
        <v>15</v>
      </c>
      <c r="M234" s="391">
        <f t="shared" si="82"/>
        <v>0</v>
      </c>
      <c r="N234" s="450"/>
      <c r="O234" s="395"/>
      <c r="P234" s="396"/>
      <c r="Q234" s="397"/>
    </row>
    <row r="235" spans="1:17" ht="63.75" customHeight="1" hidden="1">
      <c r="A235" s="235" t="s">
        <v>12</v>
      </c>
      <c r="B235" s="694"/>
      <c r="C235" s="246"/>
      <c r="D235" s="246"/>
      <c r="E235" s="246"/>
      <c r="F235" s="246"/>
      <c r="G235" s="246"/>
      <c r="H235" s="210"/>
      <c r="I235" s="323"/>
      <c r="J235" s="389" t="str">
        <f t="shared" si="80"/>
        <v>CHIRURGIA GENERALE Dott. CORVESE</v>
      </c>
      <c r="K235" s="387">
        <f t="shared" si="81"/>
        <v>20</v>
      </c>
      <c r="L235" s="390">
        <f t="shared" si="82"/>
        <v>20</v>
      </c>
      <c r="M235" s="391">
        <f t="shared" si="82"/>
        <v>0</v>
      </c>
      <c r="N235" s="450"/>
      <c r="O235" s="395"/>
      <c r="P235" s="396"/>
      <c r="Q235" s="397"/>
    </row>
    <row r="236" spans="1:17" ht="63.75" customHeight="1" hidden="1">
      <c r="A236" s="235" t="s">
        <v>13</v>
      </c>
      <c r="B236" s="694"/>
      <c r="C236" s="246"/>
      <c r="D236" s="246"/>
      <c r="E236" s="246"/>
      <c r="F236" s="246"/>
      <c r="G236" s="246"/>
      <c r="H236" s="210"/>
      <c r="I236" s="323"/>
      <c r="J236" s="389" t="str">
        <f t="shared" si="80"/>
        <v>MEDICINA INTERNA Dott. Loccisano</v>
      </c>
      <c r="K236" s="387">
        <f t="shared" si="81"/>
        <v>20</v>
      </c>
      <c r="L236" s="390">
        <f t="shared" si="82"/>
        <v>20</v>
      </c>
      <c r="M236" s="391">
        <f t="shared" si="82"/>
        <v>0</v>
      </c>
      <c r="N236" s="450"/>
      <c r="O236" s="395"/>
      <c r="P236" s="396"/>
      <c r="Q236" s="397"/>
    </row>
    <row r="237" spans="1:17" ht="63.75" customHeight="1" hidden="1">
      <c r="A237" s="235" t="s">
        <v>14</v>
      </c>
      <c r="B237" s="694"/>
      <c r="C237" s="246"/>
      <c r="D237" s="246"/>
      <c r="E237" s="246"/>
      <c r="F237" s="246"/>
      <c r="G237" s="246"/>
      <c r="H237" s="210"/>
      <c r="I237" s="323"/>
      <c r="J237" s="389" t="str">
        <f t="shared" si="80"/>
        <v>STATISTICA MEDICA Dr. Falasca</v>
      </c>
      <c r="K237" s="387">
        <f t="shared" si="81"/>
        <v>20</v>
      </c>
      <c r="L237" s="390">
        <f t="shared" si="82"/>
        <v>20</v>
      </c>
      <c r="M237" s="391">
        <f t="shared" si="82"/>
        <v>0</v>
      </c>
      <c r="N237" s="450"/>
      <c r="O237" s="395"/>
      <c r="P237" s="396"/>
      <c r="Q237" s="397"/>
    </row>
    <row r="238" spans="1:17" ht="63.75" customHeight="1" hidden="1">
      <c r="A238" s="235" t="s">
        <v>16</v>
      </c>
      <c r="B238" s="694"/>
      <c r="C238" s="246"/>
      <c r="D238" s="246"/>
      <c r="E238" s="215"/>
      <c r="F238" s="246"/>
      <c r="G238" s="246"/>
      <c r="H238" s="210"/>
      <c r="I238" s="323"/>
      <c r="J238" s="389" t="str">
        <f t="shared" si="80"/>
        <v xml:space="preserve">IGIENE GEN APPL EPIDEMIOLOGIA Dott. </v>
      </c>
      <c r="K238" s="387">
        <f t="shared" si="81"/>
        <v>0</v>
      </c>
      <c r="L238" s="390">
        <f t="shared" si="82"/>
        <v>20</v>
      </c>
      <c r="M238" s="391">
        <f t="shared" si="82"/>
        <v>0</v>
      </c>
      <c r="N238" s="450"/>
      <c r="O238" s="395"/>
      <c r="P238" s="396"/>
      <c r="Q238" s="397"/>
    </row>
    <row r="239" spans="1:17" ht="63.75" customHeight="1" hidden="1">
      <c r="A239" s="235" t="s">
        <v>17</v>
      </c>
      <c r="B239" s="694"/>
      <c r="C239" s="246"/>
      <c r="D239" s="246"/>
      <c r="E239" s="215"/>
      <c r="F239" s="246"/>
      <c r="G239" s="246"/>
      <c r="H239" s="210"/>
      <c r="I239" s="323"/>
      <c r="J239" s="389" t="str">
        <f t="shared" si="80"/>
        <v>SCIENZE INF.CHE METODOL Dott.ssa Di Caprio</v>
      </c>
      <c r="K239" s="387">
        <f t="shared" si="81"/>
        <v>15</v>
      </c>
      <c r="L239" s="390">
        <f t="shared" si="82"/>
        <v>15</v>
      </c>
      <c r="M239" s="391">
        <f t="shared" si="82"/>
        <v>0</v>
      </c>
      <c r="N239" s="450"/>
      <c r="O239" s="395"/>
      <c r="P239" s="396"/>
      <c r="Q239" s="397"/>
    </row>
    <row r="240" spans="1:17" ht="63.75" customHeight="1" hidden="1">
      <c r="A240" s="239"/>
      <c r="B240" s="694"/>
      <c r="C240" s="246"/>
      <c r="D240" s="246"/>
      <c r="E240" s="215"/>
      <c r="F240" s="246"/>
      <c r="G240" s="246"/>
      <c r="H240" s="246"/>
      <c r="I240" s="323"/>
      <c r="J240" s="389" t="str">
        <f t="shared" si="80"/>
        <v>SCIENZE INF.CHE SANITA PUBB Dott.ssa Colantuono</v>
      </c>
      <c r="K240" s="387">
        <f t="shared" si="81"/>
        <v>36</v>
      </c>
      <c r="L240" s="390">
        <f t="shared" si="82"/>
        <v>36</v>
      </c>
      <c r="M240" s="391">
        <f t="shared" si="82"/>
        <v>0</v>
      </c>
      <c r="N240" s="450"/>
      <c r="O240" s="395"/>
      <c r="P240" s="396"/>
      <c r="Q240" s="397"/>
    </row>
    <row r="241" spans="1:17" ht="63.75" customHeight="1" hidden="1">
      <c r="A241" s="235" t="s">
        <v>18</v>
      </c>
      <c r="B241" s="694"/>
      <c r="C241" s="246"/>
      <c r="D241" s="246"/>
      <c r="E241" s="215"/>
      <c r="F241" s="246"/>
      <c r="G241" s="246"/>
      <c r="H241" s="246"/>
      <c r="I241" s="323"/>
      <c r="J241" s="389" t="str">
        <f t="shared" si="80"/>
        <v>INFORMATICA Dott. Ssa TRAMONTANO</v>
      </c>
      <c r="K241" s="387">
        <f t="shared" si="81"/>
        <v>20</v>
      </c>
      <c r="L241" s="388">
        <f t="shared" si="82"/>
        <v>20</v>
      </c>
      <c r="M241" s="389">
        <f t="shared" si="82"/>
        <v>0</v>
      </c>
      <c r="N241" s="451"/>
      <c r="O241" s="399"/>
      <c r="P241" s="396"/>
      <c r="Q241" s="397"/>
    </row>
    <row r="242" spans="1:17" ht="63.75" customHeight="1" hidden="1">
      <c r="A242" s="235" t="s">
        <v>19</v>
      </c>
      <c r="B242" s="694"/>
      <c r="C242" s="246"/>
      <c r="D242" s="246"/>
      <c r="E242" s="246"/>
      <c r="F242" s="246"/>
      <c r="G242" s="246"/>
      <c r="H242" s="246"/>
      <c r="I242" s="326"/>
      <c r="J242" s="389" t="str">
        <f t="shared" si="80"/>
        <v>LAVORI DI GRUPPO IGIENE</v>
      </c>
      <c r="K242" s="387">
        <f t="shared" si="81"/>
        <v>9</v>
      </c>
      <c r="L242" s="388">
        <f t="shared" si="82"/>
        <v>7</v>
      </c>
      <c r="M242" s="389">
        <f t="shared" si="82"/>
        <v>0</v>
      </c>
      <c r="N242" s="451"/>
      <c r="O242" s="399"/>
      <c r="P242" s="396"/>
      <c r="Q242" s="397"/>
    </row>
    <row r="243" spans="1:17" ht="63.75" customHeight="1" hidden="1">
      <c r="A243" s="235" t="s">
        <v>20</v>
      </c>
      <c r="B243" s="694"/>
      <c r="C243" s="246"/>
      <c r="D243" s="246"/>
      <c r="E243" s="246"/>
      <c r="F243" s="246"/>
      <c r="G243" s="246"/>
      <c r="H243" s="246"/>
      <c r="I243" s="326"/>
      <c r="J243" s="389" t="str">
        <f t="shared" si="80"/>
        <v>SEMINARIO OPI</v>
      </c>
      <c r="K243" s="387">
        <f t="shared" si="81"/>
        <v>0</v>
      </c>
      <c r="L243" s="390">
        <f t="shared" si="82"/>
        <v>3</v>
      </c>
      <c r="M243" s="391">
        <f t="shared" si="82"/>
        <v>0</v>
      </c>
      <c r="N243" s="450"/>
      <c r="O243" s="395"/>
      <c r="P243" s="396"/>
      <c r="Q243" s="397"/>
    </row>
    <row r="244" spans="1:17" ht="63.75" customHeight="1" hidden="1">
      <c r="A244" s="241"/>
      <c r="B244" s="694"/>
      <c r="C244" s="246"/>
      <c r="D244" s="246"/>
      <c r="E244" s="215"/>
      <c r="F244" s="246"/>
      <c r="G244" s="246"/>
      <c r="H244" s="246"/>
      <c r="I244" s="323"/>
      <c r="J244" s="389" t="str">
        <f t="shared" si="80"/>
        <v>INFERM.CA CLIN MED SPEC Dott. CARPICO</v>
      </c>
      <c r="K244" s="387">
        <f t="shared" si="81"/>
        <v>12</v>
      </c>
      <c r="L244" s="390">
        <f t="shared" si="82"/>
        <v>12</v>
      </c>
      <c r="M244" s="391">
        <f t="shared" si="82"/>
        <v>0</v>
      </c>
      <c r="N244" s="450"/>
      <c r="O244" s="395"/>
      <c r="P244" s="396"/>
      <c r="Q244" s="397"/>
    </row>
    <row r="245" spans="1:17" ht="63.75" customHeight="1" hidden="1">
      <c r="A245" s="242"/>
      <c r="B245" s="694"/>
      <c r="C245" s="246"/>
      <c r="D245" s="210"/>
      <c r="E245" s="246"/>
      <c r="F245" s="246"/>
      <c r="G245" s="246"/>
      <c r="H245" s="246"/>
      <c r="I245" s="323"/>
      <c r="J245" s="389" t="str">
        <f t="shared" si="80"/>
        <v>INFERM.CA CLIN MED GEN Dott. Balzoni</v>
      </c>
      <c r="K245" s="387">
        <f t="shared" si="81"/>
        <v>30</v>
      </c>
      <c r="L245" s="390">
        <f t="shared" si="82"/>
        <v>30</v>
      </c>
      <c r="M245" s="391">
        <f t="shared" si="82"/>
        <v>0</v>
      </c>
      <c r="N245" s="450"/>
      <c r="O245" s="395"/>
      <c r="P245" s="396"/>
      <c r="Q245" s="397"/>
    </row>
    <row r="246" spans="1:17" ht="63.75" customHeight="1" hidden="1">
      <c r="A246" s="224"/>
      <c r="B246" s="669"/>
      <c r="C246" s="210"/>
      <c r="D246" s="210"/>
      <c r="E246" s="246"/>
      <c r="F246" s="246"/>
      <c r="G246" s="246"/>
      <c r="H246" s="246"/>
      <c r="I246" s="323"/>
      <c r="J246" s="389" t="str">
        <f t="shared" si="80"/>
        <v xml:space="preserve">INFERM.CA CLIN CHI GEN Dott.ssa Calcagni </v>
      </c>
      <c r="K246" s="387">
        <f t="shared" si="81"/>
        <v>30</v>
      </c>
      <c r="L246" s="390">
        <f t="shared" si="82"/>
        <v>30</v>
      </c>
      <c r="M246" s="391">
        <f t="shared" si="82"/>
        <v>0</v>
      </c>
      <c r="N246" s="459"/>
      <c r="O246" s="414"/>
      <c r="P246" s="415"/>
      <c r="Q246" s="416"/>
    </row>
    <row r="247" spans="1:17" ht="63.75" customHeight="1">
      <c r="A247" s="727" t="s">
        <v>254</v>
      </c>
      <c r="B247" s="728"/>
      <c r="C247" s="729"/>
      <c r="D247" s="729"/>
      <c r="E247" s="729"/>
      <c r="F247" s="729"/>
      <c r="G247" s="729"/>
      <c r="H247" s="730"/>
      <c r="I247" s="357"/>
      <c r="J247" s="460"/>
      <c r="K247" s="379"/>
      <c r="L247" s="379"/>
      <c r="M247" s="379"/>
      <c r="N247" s="417"/>
      <c r="O247" s="417"/>
      <c r="P247" s="418"/>
      <c r="Q247" s="419"/>
    </row>
    <row r="248" spans="1:17" ht="63.75" customHeight="1">
      <c r="A248" s="250"/>
      <c r="B248" s="667"/>
      <c r="C248" s="202" t="s">
        <v>1</v>
      </c>
      <c r="D248" s="202" t="s">
        <v>2</v>
      </c>
      <c r="E248" s="202" t="s">
        <v>3</v>
      </c>
      <c r="F248" s="202" t="s">
        <v>4</v>
      </c>
      <c r="G248" s="202" t="s">
        <v>5</v>
      </c>
      <c r="H248" s="202" t="s">
        <v>6</v>
      </c>
      <c r="I248" s="359"/>
      <c r="J248" s="398"/>
      <c r="K248" s="398"/>
      <c r="L248" s="398"/>
      <c r="M248" s="398"/>
      <c r="N248" s="461"/>
      <c r="O248" s="420"/>
      <c r="P248" s="420"/>
      <c r="Q248" s="420"/>
    </row>
    <row r="249" spans="1:17" ht="63.75" customHeight="1">
      <c r="A249" s="350"/>
      <c r="B249" s="668"/>
      <c r="C249" s="206"/>
      <c r="D249" s="206">
        <v>44621</v>
      </c>
      <c r="E249" s="206">
        <v>44622</v>
      </c>
      <c r="F249" s="206">
        <v>44623</v>
      </c>
      <c r="G249" s="206">
        <v>44624</v>
      </c>
      <c r="H249" s="206">
        <v>44625</v>
      </c>
      <c r="I249" s="359"/>
      <c r="J249" s="398"/>
      <c r="K249" s="398"/>
      <c r="L249" s="398"/>
      <c r="M249" s="398"/>
      <c r="N249" s="461"/>
      <c r="O249" s="420"/>
      <c r="P249" s="420"/>
      <c r="Q249" s="420"/>
    </row>
    <row r="250" spans="1:17" ht="63.75" customHeight="1">
      <c r="A250" s="232" t="s">
        <v>145</v>
      </c>
      <c r="B250" s="232" t="s">
        <v>146</v>
      </c>
      <c r="C250" s="289"/>
      <c r="D250" s="551" t="s">
        <v>119</v>
      </c>
      <c r="E250" s="551" t="s">
        <v>118</v>
      </c>
      <c r="F250" s="551" t="s">
        <v>119</v>
      </c>
      <c r="G250" s="705" t="s">
        <v>118</v>
      </c>
      <c r="H250" s="551" t="s">
        <v>118</v>
      </c>
      <c r="I250" s="359"/>
      <c r="J250" s="389" t="s">
        <v>63</v>
      </c>
      <c r="K250" s="387">
        <f aca="true" t="shared" si="83" ref="K250:K259">COUNTIF(C$251:H$260,J250)</f>
        <v>3</v>
      </c>
      <c r="L250" s="388">
        <v>20</v>
      </c>
      <c r="M250" s="391" t="str">
        <f aca="true" t="shared" si="84" ref="M250:M264">IF(K250=L250,"FINITO"," ")</f>
        <v xml:space="preserve"> </v>
      </c>
      <c r="N250" s="461"/>
      <c r="O250" s="420"/>
      <c r="P250" s="420"/>
      <c r="Q250" s="420"/>
    </row>
    <row r="251" spans="1:17" ht="63.75" customHeight="1">
      <c r="A251" s="213" t="s">
        <v>10</v>
      </c>
      <c r="B251" s="676" t="s">
        <v>147</v>
      </c>
      <c r="C251" s="477"/>
      <c r="D251" s="251" t="s">
        <v>70</v>
      </c>
      <c r="E251" s="235" t="s">
        <v>65</v>
      </c>
      <c r="F251" s="703" t="s">
        <v>67</v>
      </c>
      <c r="G251" s="486" t="s">
        <v>137</v>
      </c>
      <c r="H251" s="704" t="s">
        <v>71</v>
      </c>
      <c r="I251" s="359"/>
      <c r="J251" s="389" t="s">
        <v>135</v>
      </c>
      <c r="K251" s="387">
        <f t="shared" si="83"/>
        <v>3</v>
      </c>
      <c r="L251" s="388">
        <v>20</v>
      </c>
      <c r="M251" s="391" t="str">
        <f t="shared" si="84"/>
        <v xml:space="preserve"> </v>
      </c>
      <c r="N251" s="462" t="s">
        <v>136</v>
      </c>
      <c r="O251" s="420"/>
      <c r="P251" s="420"/>
      <c r="Q251" s="420"/>
    </row>
    <row r="252" spans="1:17" ht="63.75" customHeight="1">
      <c r="A252" s="213" t="s">
        <v>12</v>
      </c>
      <c r="B252" s="676" t="s">
        <v>149</v>
      </c>
      <c r="C252" s="477"/>
      <c r="D252" s="251" t="s">
        <v>70</v>
      </c>
      <c r="E252" s="235" t="s">
        <v>65</v>
      </c>
      <c r="F252" s="703" t="s">
        <v>67</v>
      </c>
      <c r="G252" s="486" t="s">
        <v>137</v>
      </c>
      <c r="H252" s="704" t="s">
        <v>71</v>
      </c>
      <c r="I252" s="359"/>
      <c r="J252" s="389" t="s">
        <v>64</v>
      </c>
      <c r="K252" s="387">
        <f t="shared" si="83"/>
        <v>0</v>
      </c>
      <c r="L252" s="388">
        <v>20</v>
      </c>
      <c r="M252" s="391" t="str">
        <f t="shared" si="84"/>
        <v xml:space="preserve"> </v>
      </c>
      <c r="N252" s="461"/>
      <c r="O252" s="420"/>
      <c r="P252" s="420"/>
      <c r="Q252" s="420"/>
    </row>
    <row r="253" spans="1:17" ht="63.75" customHeight="1">
      <c r="A253" s="213" t="s">
        <v>13</v>
      </c>
      <c r="B253" s="676" t="s">
        <v>150</v>
      </c>
      <c r="C253" s="477"/>
      <c r="D253" s="251" t="s">
        <v>70</v>
      </c>
      <c r="E253" s="235" t="s">
        <v>65</v>
      </c>
      <c r="F253" s="703" t="s">
        <v>67</v>
      </c>
      <c r="G253" s="486" t="s">
        <v>137</v>
      </c>
      <c r="H253" s="704" t="s">
        <v>71</v>
      </c>
      <c r="I253" s="359"/>
      <c r="J253" s="389" t="s">
        <v>65</v>
      </c>
      <c r="K253" s="387">
        <f t="shared" si="83"/>
        <v>6</v>
      </c>
      <c r="L253" s="388">
        <v>40</v>
      </c>
      <c r="M253" s="391" t="str">
        <f t="shared" si="84"/>
        <v xml:space="preserve"> </v>
      </c>
      <c r="N253" s="462" t="s">
        <v>160</v>
      </c>
      <c r="O253" s="420"/>
      <c r="P253" s="420"/>
      <c r="Q253" s="420"/>
    </row>
    <row r="254" spans="1:17" ht="63.75" customHeight="1">
      <c r="A254" s="213" t="s">
        <v>14</v>
      </c>
      <c r="B254" s="676" t="s">
        <v>151</v>
      </c>
      <c r="C254" s="477"/>
      <c r="D254" s="251" t="s">
        <v>69</v>
      </c>
      <c r="E254" s="238" t="s">
        <v>148</v>
      </c>
      <c r="F254" s="251" t="s">
        <v>68</v>
      </c>
      <c r="G254" s="706" t="s">
        <v>135</v>
      </c>
      <c r="H254" s="235" t="s">
        <v>66</v>
      </c>
      <c r="I254" s="359"/>
      <c r="J254" s="389" t="s">
        <v>66</v>
      </c>
      <c r="K254" s="387">
        <f t="shared" si="83"/>
        <v>3</v>
      </c>
      <c r="L254" s="388">
        <v>15</v>
      </c>
      <c r="M254" s="391" t="str">
        <f t="shared" si="84"/>
        <v xml:space="preserve"> </v>
      </c>
      <c r="N254" s="461"/>
      <c r="O254" s="420"/>
      <c r="P254" s="420"/>
      <c r="Q254" s="420"/>
    </row>
    <row r="255" spans="1:17" ht="63.75" customHeight="1">
      <c r="A255" s="213" t="s">
        <v>16</v>
      </c>
      <c r="B255" s="676" t="s">
        <v>152</v>
      </c>
      <c r="C255" s="477"/>
      <c r="D255" s="251" t="s">
        <v>69</v>
      </c>
      <c r="E255" s="238" t="s">
        <v>148</v>
      </c>
      <c r="F255" s="251" t="s">
        <v>68</v>
      </c>
      <c r="G255" s="235" t="s">
        <v>135</v>
      </c>
      <c r="H255" s="235" t="s">
        <v>66</v>
      </c>
      <c r="I255" s="359"/>
      <c r="J255" s="389" t="s">
        <v>67</v>
      </c>
      <c r="K255" s="387">
        <f t="shared" si="83"/>
        <v>3</v>
      </c>
      <c r="L255" s="388">
        <v>15</v>
      </c>
      <c r="M255" s="391" t="str">
        <f t="shared" si="84"/>
        <v xml:space="preserve"> </v>
      </c>
      <c r="N255" s="461"/>
      <c r="O255" s="420"/>
      <c r="P255" s="420"/>
      <c r="Q255" s="420"/>
    </row>
    <row r="256" spans="1:17" ht="63.75" customHeight="1">
      <c r="A256" s="213" t="s">
        <v>17</v>
      </c>
      <c r="B256" s="676" t="s">
        <v>153</v>
      </c>
      <c r="C256" s="477"/>
      <c r="D256" s="251" t="s">
        <v>69</v>
      </c>
      <c r="E256" s="252" t="s">
        <v>139</v>
      </c>
      <c r="F256" s="251" t="s">
        <v>68</v>
      </c>
      <c r="G256" s="235" t="s">
        <v>135</v>
      </c>
      <c r="H256" s="235" t="s">
        <v>66</v>
      </c>
      <c r="I256" s="359"/>
      <c r="J256" s="389" t="s">
        <v>91</v>
      </c>
      <c r="K256" s="387">
        <f t="shared" si="83"/>
        <v>0</v>
      </c>
      <c r="L256" s="388">
        <v>30</v>
      </c>
      <c r="M256" s="389" t="str">
        <f t="shared" si="84"/>
        <v xml:space="preserve"> </v>
      </c>
      <c r="N256" s="461"/>
      <c r="O256" s="420"/>
      <c r="P256" s="420"/>
      <c r="Q256" s="420"/>
    </row>
    <row r="257" spans="1:17" ht="63.75" customHeight="1">
      <c r="A257" s="222"/>
      <c r="B257" s="679"/>
      <c r="C257" s="477"/>
      <c r="D257" s="304"/>
      <c r="E257" s="304"/>
      <c r="F257" s="304"/>
      <c r="G257" s="304"/>
      <c r="H257" s="304"/>
      <c r="I257" s="359"/>
      <c r="J257" s="389" t="s">
        <v>68</v>
      </c>
      <c r="K257" s="387">
        <f t="shared" si="83"/>
        <v>3</v>
      </c>
      <c r="L257" s="388">
        <v>30</v>
      </c>
      <c r="M257" s="389" t="str">
        <f t="shared" si="84"/>
        <v xml:space="preserve"> </v>
      </c>
      <c r="N257" s="463"/>
      <c r="O257" s="420"/>
      <c r="P257" s="420"/>
      <c r="Q257" s="420"/>
    </row>
    <row r="258" spans="1:17" ht="63.75" customHeight="1">
      <c r="A258" s="213" t="s">
        <v>18</v>
      </c>
      <c r="B258" s="679"/>
      <c r="C258" s="477"/>
      <c r="D258" s="235" t="s">
        <v>63</v>
      </c>
      <c r="E258" s="304"/>
      <c r="F258" s="235" t="s">
        <v>65</v>
      </c>
      <c r="G258" s="304"/>
      <c r="H258" s="304"/>
      <c r="I258" s="364"/>
      <c r="J258" s="389" t="s">
        <v>69</v>
      </c>
      <c r="K258" s="387">
        <f t="shared" si="83"/>
        <v>3</v>
      </c>
      <c r="L258" s="388">
        <v>20</v>
      </c>
      <c r="M258" s="391" t="str">
        <f t="shared" si="84"/>
        <v xml:space="preserve"> </v>
      </c>
      <c r="N258" s="451"/>
      <c r="O258" s="421"/>
      <c r="P258" s="422"/>
      <c r="Q258" s="423"/>
    </row>
    <row r="259" spans="1:17" ht="63.75" customHeight="1">
      <c r="A259" s="213" t="s">
        <v>19</v>
      </c>
      <c r="B259" s="679"/>
      <c r="C259" s="477"/>
      <c r="D259" s="235" t="s">
        <v>63</v>
      </c>
      <c r="E259" s="304"/>
      <c r="F259" s="235" t="s">
        <v>65</v>
      </c>
      <c r="G259" s="304"/>
      <c r="H259" s="304"/>
      <c r="I259" s="366"/>
      <c r="J259" s="389" t="s">
        <v>70</v>
      </c>
      <c r="K259" s="387">
        <f t="shared" si="83"/>
        <v>3</v>
      </c>
      <c r="L259" s="388">
        <v>35</v>
      </c>
      <c r="M259" s="391" t="str">
        <f t="shared" si="84"/>
        <v xml:space="preserve"> </v>
      </c>
      <c r="N259" s="464"/>
      <c r="O259" s="424"/>
      <c r="P259" s="400"/>
      <c r="Q259" s="401"/>
    </row>
    <row r="260" spans="1:17" ht="63.75" customHeight="1">
      <c r="A260" s="213" t="s">
        <v>20</v>
      </c>
      <c r="B260" s="679"/>
      <c r="C260" s="477"/>
      <c r="D260" s="235" t="s">
        <v>63</v>
      </c>
      <c r="E260" s="304"/>
      <c r="F260" s="235" t="s">
        <v>65</v>
      </c>
      <c r="G260" s="304"/>
      <c r="H260" s="304"/>
      <c r="I260" s="345"/>
      <c r="J260" s="389" t="s">
        <v>90</v>
      </c>
      <c r="K260" s="387">
        <f>COUNTIF(C$251:H$260,J260)+12</f>
        <v>12</v>
      </c>
      <c r="L260" s="388">
        <v>30</v>
      </c>
      <c r="M260" s="391" t="str">
        <f t="shared" si="84"/>
        <v xml:space="preserve"> </v>
      </c>
      <c r="N260" s="461"/>
      <c r="O260" s="425"/>
      <c r="P260" s="425"/>
      <c r="Q260" s="425"/>
    </row>
    <row r="261" spans="1:17" ht="63.75" customHeight="1">
      <c r="A261" s="227"/>
      <c r="B261" s="679"/>
      <c r="C261" s="477"/>
      <c r="D261" s="235" t="s">
        <v>138</v>
      </c>
      <c r="E261" s="304"/>
      <c r="F261" s="304"/>
      <c r="G261" s="304"/>
      <c r="H261" s="304"/>
      <c r="I261" s="368"/>
      <c r="J261" s="389" t="s">
        <v>71</v>
      </c>
      <c r="K261" s="387">
        <f>COUNTIF(C$251:H$260,J261)</f>
        <v>3</v>
      </c>
      <c r="L261" s="388">
        <v>30</v>
      </c>
      <c r="M261" s="391" t="str">
        <f t="shared" si="84"/>
        <v xml:space="preserve"> </v>
      </c>
      <c r="N261" s="461"/>
      <c r="O261" s="420"/>
      <c r="P261" s="420"/>
      <c r="Q261" s="420"/>
    </row>
    <row r="262" spans="1:17" ht="63.75" customHeight="1">
      <c r="A262" s="227"/>
      <c r="B262" s="679"/>
      <c r="C262" s="477"/>
      <c r="D262" s="304"/>
      <c r="E262" s="304"/>
      <c r="F262" s="304"/>
      <c r="G262" s="304"/>
      <c r="H262" s="304"/>
      <c r="I262" s="359"/>
      <c r="J262" s="389" t="s">
        <v>92</v>
      </c>
      <c r="K262" s="387">
        <f>COUNTIF(C$251:H$260,J262)</f>
        <v>0</v>
      </c>
      <c r="L262" s="388">
        <v>20</v>
      </c>
      <c r="M262" s="391" t="str">
        <f t="shared" si="84"/>
        <v xml:space="preserve"> </v>
      </c>
      <c r="N262" s="461"/>
      <c r="O262" s="420"/>
      <c r="P262" s="420"/>
      <c r="Q262" s="420"/>
    </row>
    <row r="263" spans="1:17" ht="63.75" customHeight="1">
      <c r="A263" s="227"/>
      <c r="B263" s="679"/>
      <c r="C263" s="477"/>
      <c r="D263" s="304"/>
      <c r="E263" s="304"/>
      <c r="F263" s="304"/>
      <c r="G263" s="304"/>
      <c r="H263" s="304"/>
      <c r="I263" s="359"/>
      <c r="J263" s="389" t="s">
        <v>106</v>
      </c>
      <c r="K263" s="387">
        <f>COUNTIF(C$251:H$260,J263)</f>
        <v>0</v>
      </c>
      <c r="L263" s="388">
        <v>5</v>
      </c>
      <c r="M263" s="391" t="str">
        <f t="shared" si="84"/>
        <v xml:space="preserve"> </v>
      </c>
      <c r="N263" s="461"/>
      <c r="O263" s="420"/>
      <c r="P263" s="420"/>
      <c r="Q263" s="420"/>
    </row>
    <row r="264" spans="1:17" ht="63.75" customHeight="1">
      <c r="A264" s="227"/>
      <c r="B264" s="667"/>
      <c r="C264" s="202" t="s">
        <v>1</v>
      </c>
      <c r="D264" s="202" t="s">
        <v>2</v>
      </c>
      <c r="E264" s="202" t="s">
        <v>3</v>
      </c>
      <c r="F264" s="202" t="s">
        <v>4</v>
      </c>
      <c r="G264" s="202" t="s">
        <v>5</v>
      </c>
      <c r="H264" s="202" t="s">
        <v>6</v>
      </c>
      <c r="I264" s="359"/>
      <c r="J264" s="389" t="s">
        <v>137</v>
      </c>
      <c r="K264" s="387">
        <f>COUNTIF(C$251:H$260,J264)</f>
        <v>3</v>
      </c>
      <c r="L264" s="388">
        <v>11</v>
      </c>
      <c r="M264" s="391" t="str">
        <f t="shared" si="84"/>
        <v xml:space="preserve"> </v>
      </c>
      <c r="N264" s="461"/>
      <c r="O264" s="420"/>
      <c r="P264" s="420"/>
      <c r="Q264" s="420"/>
    </row>
    <row r="265" spans="1:17" ht="63.75" customHeight="1">
      <c r="A265" s="250"/>
      <c r="B265" s="668"/>
      <c r="C265" s="206">
        <v>44627</v>
      </c>
      <c r="D265" s="206">
        <v>44628</v>
      </c>
      <c r="E265" s="206">
        <v>44629</v>
      </c>
      <c r="F265" s="206">
        <v>44630</v>
      </c>
      <c r="G265" s="206">
        <v>44631</v>
      </c>
      <c r="H265" s="206">
        <v>44632</v>
      </c>
      <c r="I265" s="359"/>
      <c r="J265" s="389" t="s">
        <v>139</v>
      </c>
      <c r="K265" s="387">
        <f>COUNTIF(C$251:H$260,J265)</f>
        <v>1</v>
      </c>
      <c r="L265" s="388">
        <v>11</v>
      </c>
      <c r="M265" s="389"/>
      <c r="N265" s="461"/>
      <c r="O265" s="420"/>
      <c r="P265" s="420"/>
      <c r="Q265" s="420"/>
    </row>
    <row r="266" spans="1:17" ht="63.75" customHeight="1">
      <c r="A266" s="232" t="s">
        <v>145</v>
      </c>
      <c r="B266" s="232" t="s">
        <v>146</v>
      </c>
      <c r="C266" s="289" t="s">
        <v>118</v>
      </c>
      <c r="D266" s="22" t="s">
        <v>119</v>
      </c>
      <c r="E266" s="289" t="s">
        <v>118</v>
      </c>
      <c r="F266" s="289" t="s">
        <v>119</v>
      </c>
      <c r="G266" s="289" t="s">
        <v>118</v>
      </c>
      <c r="H266" s="289" t="s">
        <v>119</v>
      </c>
      <c r="I266" s="359"/>
      <c r="J266" s="389" t="str">
        <f aca="true" t="shared" si="85" ref="J266:J329">J250</f>
        <v>ONCOLOGIA D.ott. Torino</v>
      </c>
      <c r="K266" s="387">
        <f aca="true" t="shared" si="86" ref="K266:K281">COUNTIF(C$267:H$276,J266)+K250</f>
        <v>6</v>
      </c>
      <c r="L266" s="388">
        <f aca="true" t="shared" si="87" ref="L266:L277">L250</f>
        <v>20</v>
      </c>
      <c r="M266" s="391" t="str">
        <f aca="true" t="shared" si="88" ref="M266:M280">IF(K266=L266,"FINITO"," ")</f>
        <v xml:space="preserve"> </v>
      </c>
      <c r="N266" s="461"/>
      <c r="O266" s="420"/>
      <c r="P266" s="420"/>
      <c r="Q266" s="420"/>
    </row>
    <row r="267" spans="1:17" ht="63.75" customHeight="1">
      <c r="A267" s="213" t="s">
        <v>10</v>
      </c>
      <c r="B267" s="676" t="s">
        <v>147</v>
      </c>
      <c r="C267" s="235" t="s">
        <v>64</v>
      </c>
      <c r="D267" s="251" t="s">
        <v>70</v>
      </c>
      <c r="E267" s="235" t="s">
        <v>65</v>
      </c>
      <c r="F267" s="235" t="s">
        <v>67</v>
      </c>
      <c r="G267" s="486" t="s">
        <v>71</v>
      </c>
      <c r="H267" s="251" t="s">
        <v>70</v>
      </c>
      <c r="I267" s="359"/>
      <c r="J267" s="389" t="str">
        <f t="shared" si="85"/>
        <v>MEDICINA INTERNA SPEC Dott. Falasca</v>
      </c>
      <c r="K267" s="387">
        <f t="shared" si="86"/>
        <v>6</v>
      </c>
      <c r="L267" s="388">
        <f t="shared" si="87"/>
        <v>20</v>
      </c>
      <c r="M267" s="391" t="str">
        <f t="shared" si="88"/>
        <v xml:space="preserve"> </v>
      </c>
      <c r="N267" s="461"/>
      <c r="O267" s="420"/>
      <c r="P267" s="420"/>
      <c r="Q267" s="420"/>
    </row>
    <row r="268" spans="1:17" ht="63.75" customHeight="1">
      <c r="A268" s="213" t="s">
        <v>12</v>
      </c>
      <c r="B268" s="676" t="s">
        <v>149</v>
      </c>
      <c r="C268" s="235" t="s">
        <v>64</v>
      </c>
      <c r="D268" s="251" t="s">
        <v>70</v>
      </c>
      <c r="E268" s="235" t="s">
        <v>65</v>
      </c>
      <c r="F268" s="235" t="s">
        <v>67</v>
      </c>
      <c r="G268" s="486" t="s">
        <v>71</v>
      </c>
      <c r="H268" s="251" t="s">
        <v>70</v>
      </c>
      <c r="I268" s="359"/>
      <c r="J268" s="389" t="str">
        <f t="shared" si="85"/>
        <v>UROLOGIA Dott. De Santis</v>
      </c>
      <c r="K268" s="387">
        <f t="shared" si="86"/>
        <v>3</v>
      </c>
      <c r="L268" s="388">
        <f t="shared" si="87"/>
        <v>20</v>
      </c>
      <c r="M268" s="391" t="str">
        <f t="shared" si="88"/>
        <v xml:space="preserve"> </v>
      </c>
      <c r="N268" s="461"/>
      <c r="O268" s="420"/>
      <c r="P268" s="420"/>
      <c r="Q268" s="420"/>
    </row>
    <row r="269" spans="1:17" ht="63.75" customHeight="1">
      <c r="A269" s="213" t="s">
        <v>13</v>
      </c>
      <c r="B269" s="676" t="s">
        <v>150</v>
      </c>
      <c r="C269" s="235" t="s">
        <v>64</v>
      </c>
      <c r="D269" s="251" t="s">
        <v>70</v>
      </c>
      <c r="E269" s="235" t="s">
        <v>65</v>
      </c>
      <c r="F269" s="235" t="s">
        <v>67</v>
      </c>
      <c r="G269" s="486" t="s">
        <v>71</v>
      </c>
      <c r="H269" s="251" t="s">
        <v>70</v>
      </c>
      <c r="I269" s="359"/>
      <c r="J269" s="389" t="str">
        <f t="shared" si="85"/>
        <v>CHIRURGIA GENERALE SPEC Dott.Corvese</v>
      </c>
      <c r="K269" s="387">
        <f t="shared" si="86"/>
        <v>9</v>
      </c>
      <c r="L269" s="388">
        <f t="shared" si="87"/>
        <v>40</v>
      </c>
      <c r="M269" s="391" t="str">
        <f t="shared" si="88"/>
        <v xml:space="preserve"> </v>
      </c>
      <c r="N269" s="461"/>
      <c r="O269" s="420"/>
      <c r="P269" s="420"/>
      <c r="Q269" s="420"/>
    </row>
    <row r="270" spans="1:17" ht="63.75" customHeight="1">
      <c r="A270" s="213" t="s">
        <v>14</v>
      </c>
      <c r="B270" s="676" t="s">
        <v>151</v>
      </c>
      <c r="C270" s="252" t="s">
        <v>139</v>
      </c>
      <c r="D270" s="235" t="s">
        <v>66</v>
      </c>
      <c r="E270" s="251" t="s">
        <v>69</v>
      </c>
      <c r="F270" s="486" t="s">
        <v>137</v>
      </c>
      <c r="G270" s="235" t="s">
        <v>135</v>
      </c>
      <c r="H270" s="251" t="s">
        <v>68</v>
      </c>
      <c r="I270" s="359"/>
      <c r="J270" s="389" t="str">
        <f t="shared" si="85"/>
        <v>GASTROENTEROLOGIA Dott Picchio</v>
      </c>
      <c r="K270" s="387">
        <f t="shared" si="86"/>
        <v>6</v>
      </c>
      <c r="L270" s="388">
        <f t="shared" si="87"/>
        <v>15</v>
      </c>
      <c r="M270" s="391" t="str">
        <f t="shared" si="88"/>
        <v xml:space="preserve"> </v>
      </c>
      <c r="N270" s="461"/>
      <c r="O270" s="420"/>
      <c r="P270" s="420"/>
      <c r="Q270" s="420"/>
    </row>
    <row r="271" spans="1:17" ht="63.75" customHeight="1">
      <c r="A271" s="213" t="s">
        <v>16</v>
      </c>
      <c r="B271" s="676" t="s">
        <v>152</v>
      </c>
      <c r="C271" s="252" t="s">
        <v>139</v>
      </c>
      <c r="D271" s="235" t="s">
        <v>66</v>
      </c>
      <c r="E271" s="251" t="s">
        <v>69</v>
      </c>
      <c r="F271" s="486" t="s">
        <v>137</v>
      </c>
      <c r="G271" s="235" t="s">
        <v>135</v>
      </c>
      <c r="H271" s="251" t="s">
        <v>68</v>
      </c>
      <c r="I271" s="359"/>
      <c r="J271" s="389" t="str">
        <f t="shared" si="85"/>
        <v>MALATTIE INFETTIVE Dott. Malagnino</v>
      </c>
      <c r="K271" s="387">
        <f t="shared" si="86"/>
        <v>6</v>
      </c>
      <c r="L271" s="388">
        <f t="shared" si="87"/>
        <v>15</v>
      </c>
      <c r="M271" s="391" t="str">
        <f t="shared" si="88"/>
        <v xml:space="preserve"> </v>
      </c>
      <c r="N271" s="461"/>
      <c r="O271" s="420"/>
      <c r="P271" s="420"/>
      <c r="Q271" s="420"/>
    </row>
    <row r="272" spans="1:17" ht="63.75" customHeight="1">
      <c r="A272" s="213" t="s">
        <v>17</v>
      </c>
      <c r="B272" s="676" t="s">
        <v>153</v>
      </c>
      <c r="C272" s="252" t="s">
        <v>139</v>
      </c>
      <c r="D272" s="235" t="s">
        <v>66</v>
      </c>
      <c r="E272" s="251" t="s">
        <v>69</v>
      </c>
      <c r="F272" s="486" t="s">
        <v>137</v>
      </c>
      <c r="G272" s="235" t="s">
        <v>135</v>
      </c>
      <c r="H272" s="251" t="s">
        <v>68</v>
      </c>
      <c r="I272" s="359"/>
      <c r="J272" s="389" t="str">
        <f t="shared" si="85"/>
        <v>OSTETRICIA E GINECOLOGIA Dott. Tufi</v>
      </c>
      <c r="K272" s="387">
        <f t="shared" si="86"/>
        <v>3</v>
      </c>
      <c r="L272" s="388">
        <f t="shared" si="87"/>
        <v>30</v>
      </c>
      <c r="M272" s="389" t="str">
        <f t="shared" si="88"/>
        <v xml:space="preserve"> </v>
      </c>
      <c r="N272" s="461"/>
      <c r="O272" s="420"/>
      <c r="P272" s="420"/>
      <c r="Q272" s="420"/>
    </row>
    <row r="273" spans="1:17" ht="63.75" customHeight="1">
      <c r="A273" s="304"/>
      <c r="B273" s="680"/>
      <c r="C273" s="304"/>
      <c r="D273" s="304"/>
      <c r="E273" s="304"/>
      <c r="F273" s="304"/>
      <c r="G273" s="304"/>
      <c r="H273" s="304"/>
      <c r="I273" s="359"/>
      <c r="J273" s="389" t="str">
        <f t="shared" si="85"/>
        <v>PEDIATRIA Dott. Pulicati</v>
      </c>
      <c r="K273" s="387">
        <f t="shared" si="86"/>
        <v>6</v>
      </c>
      <c r="L273" s="388">
        <f t="shared" si="87"/>
        <v>30</v>
      </c>
      <c r="M273" s="389" t="str">
        <f t="shared" si="88"/>
        <v xml:space="preserve"> </v>
      </c>
      <c r="N273" s="461"/>
      <c r="O273" s="420"/>
      <c r="P273" s="420"/>
      <c r="Q273" s="420"/>
    </row>
    <row r="274" spans="1:17" ht="63.75" customHeight="1">
      <c r="A274" s="213" t="s">
        <v>18</v>
      </c>
      <c r="B274" s="680"/>
      <c r="C274" s="304"/>
      <c r="D274" s="235" t="s">
        <v>63</v>
      </c>
      <c r="E274" s="304"/>
      <c r="F274" s="251" t="s">
        <v>91</v>
      </c>
      <c r="G274" s="304"/>
      <c r="H274" s="304"/>
      <c r="I274" s="364"/>
      <c r="J274" s="389" t="str">
        <f t="shared" si="85"/>
        <v>INFERM.CA OSTETR GINEC Dott.ssa Favale</v>
      </c>
      <c r="K274" s="387">
        <f t="shared" si="86"/>
        <v>6</v>
      </c>
      <c r="L274" s="388">
        <f t="shared" si="87"/>
        <v>20</v>
      </c>
      <c r="M274" s="391" t="str">
        <f t="shared" si="88"/>
        <v xml:space="preserve"> </v>
      </c>
      <c r="N274" s="461"/>
      <c r="O274" s="420"/>
      <c r="P274" s="420"/>
      <c r="Q274" s="420"/>
    </row>
    <row r="275" spans="1:17" ht="63.75" customHeight="1">
      <c r="A275" s="213" t="s">
        <v>19</v>
      </c>
      <c r="B275" s="680"/>
      <c r="C275" s="304"/>
      <c r="D275" s="235" t="s">
        <v>63</v>
      </c>
      <c r="E275" s="304"/>
      <c r="F275" s="251" t="s">
        <v>91</v>
      </c>
      <c r="G275" s="304"/>
      <c r="H275" s="304"/>
      <c r="I275" s="326"/>
      <c r="J275" s="389" t="str">
        <f t="shared" si="85"/>
        <v>INF.CA CLIN NEON PED Dott.ssa Sandroni</v>
      </c>
      <c r="K275" s="387">
        <f t="shared" si="86"/>
        <v>9</v>
      </c>
      <c r="L275" s="388">
        <f t="shared" si="87"/>
        <v>35</v>
      </c>
      <c r="M275" s="391" t="str">
        <f t="shared" si="88"/>
        <v xml:space="preserve"> </v>
      </c>
      <c r="N275" s="461"/>
      <c r="O275" s="420"/>
      <c r="P275" s="420"/>
      <c r="Q275" s="420"/>
    </row>
    <row r="276" spans="1:17" ht="63.75" customHeight="1">
      <c r="A276" s="213" t="s">
        <v>20</v>
      </c>
      <c r="B276" s="680"/>
      <c r="C276" s="304"/>
      <c r="D276" s="235" t="s">
        <v>63</v>
      </c>
      <c r="E276" s="304"/>
      <c r="F276" s="251" t="s">
        <v>91</v>
      </c>
      <c r="G276" s="304"/>
      <c r="H276" s="304"/>
      <c r="I276" s="366"/>
      <c r="J276" s="389" t="str">
        <f t="shared" si="85"/>
        <v>INF.CA CLIN MED SPEC DOTT.CARPICO</v>
      </c>
      <c r="K276" s="387">
        <f t="shared" si="86"/>
        <v>12</v>
      </c>
      <c r="L276" s="388">
        <f t="shared" si="87"/>
        <v>30</v>
      </c>
      <c r="M276" s="391" t="str">
        <f t="shared" si="88"/>
        <v xml:space="preserve"> </v>
      </c>
      <c r="N276" s="461"/>
      <c r="O276" s="420"/>
      <c r="P276" s="420"/>
      <c r="Q276" s="420"/>
    </row>
    <row r="277" spans="1:17" ht="63.75" customHeight="1">
      <c r="A277" s="213"/>
      <c r="B277" s="680"/>
      <c r="C277" s="304"/>
      <c r="D277" s="235" t="s">
        <v>138</v>
      </c>
      <c r="E277" s="304"/>
      <c r="F277" s="304"/>
      <c r="G277" s="304"/>
      <c r="H277" s="304"/>
      <c r="I277" s="345"/>
      <c r="J277" s="389" t="str">
        <f t="shared" si="85"/>
        <v>INF.CA CLIN CHI SPEC Dott.ssa Calcagni A.</v>
      </c>
      <c r="K277" s="387">
        <f t="shared" si="86"/>
        <v>6</v>
      </c>
      <c r="L277" s="388">
        <f t="shared" si="87"/>
        <v>30</v>
      </c>
      <c r="M277" s="391" t="str">
        <f t="shared" si="88"/>
        <v xml:space="preserve"> </v>
      </c>
      <c r="N277" s="461"/>
      <c r="O277" s="420"/>
      <c r="P277" s="420"/>
      <c r="Q277" s="420"/>
    </row>
    <row r="278" spans="1:17" ht="63.75" customHeight="1">
      <c r="A278" s="213"/>
      <c r="B278" s="680"/>
      <c r="C278" s="304"/>
      <c r="D278" s="304"/>
      <c r="E278" s="304"/>
      <c r="F278" s="304"/>
      <c r="G278" s="304"/>
      <c r="H278" s="304"/>
      <c r="I278" s="345"/>
      <c r="J278" s="389" t="str">
        <f t="shared" si="85"/>
        <v xml:space="preserve">INGLESE  </v>
      </c>
      <c r="K278" s="387">
        <f t="shared" si="86"/>
        <v>0</v>
      </c>
      <c r="L278" s="388">
        <v>20</v>
      </c>
      <c r="M278" s="391" t="str">
        <f t="shared" si="88"/>
        <v xml:space="preserve"> </v>
      </c>
      <c r="N278" s="461"/>
      <c r="O278" s="420"/>
      <c r="P278" s="420"/>
      <c r="Q278" s="420"/>
    </row>
    <row r="279" spans="1:17" ht="63.75" customHeight="1">
      <c r="A279" s="227"/>
      <c r="B279" s="680"/>
      <c r="C279" s="304"/>
      <c r="D279" s="304"/>
      <c r="E279" s="304"/>
      <c r="F279" s="304"/>
      <c r="G279" s="304"/>
      <c r="H279" s="304"/>
      <c r="I279" s="345"/>
      <c r="J279" s="389" t="str">
        <f t="shared" si="85"/>
        <v>LAVORO DI GRUPPO MATERNO INFANTILE</v>
      </c>
      <c r="K279" s="387">
        <f t="shared" si="86"/>
        <v>0</v>
      </c>
      <c r="L279" s="388">
        <f aca="true" t="shared" si="89" ref="L279:L342">L263</f>
        <v>5</v>
      </c>
      <c r="M279" s="391" t="str">
        <f t="shared" si="88"/>
        <v xml:space="preserve"> </v>
      </c>
      <c r="N279" s="461"/>
      <c r="O279" s="420"/>
      <c r="P279" s="420"/>
      <c r="Q279" s="420"/>
    </row>
    <row r="280" spans="1:17" ht="63.75" customHeight="1">
      <c r="A280" s="227"/>
      <c r="B280" s="667"/>
      <c r="C280" s="202" t="s">
        <v>1</v>
      </c>
      <c r="D280" s="202" t="s">
        <v>2</v>
      </c>
      <c r="E280" s="202" t="s">
        <v>3</v>
      </c>
      <c r="F280" s="202" t="s">
        <v>4</v>
      </c>
      <c r="G280" s="202" t="s">
        <v>5</v>
      </c>
      <c r="H280" s="202" t="s">
        <v>6</v>
      </c>
      <c r="I280" s="368"/>
      <c r="J280" s="389" t="str">
        <f t="shared" si="85"/>
        <v>PIANIFICAZIONE ASSISTENZIALE</v>
      </c>
      <c r="K280" s="387">
        <f t="shared" si="86"/>
        <v>6</v>
      </c>
      <c r="L280" s="388">
        <f t="shared" si="89"/>
        <v>11</v>
      </c>
      <c r="M280" s="391" t="str">
        <f t="shared" si="88"/>
        <v xml:space="preserve"> </v>
      </c>
      <c r="N280" s="461"/>
      <c r="O280" s="420"/>
      <c r="P280" s="420"/>
      <c r="Q280" s="420"/>
    </row>
    <row r="281" spans="1:17" ht="63.75" customHeight="1">
      <c r="A281" s="227"/>
      <c r="B281" s="668"/>
      <c r="C281" s="206">
        <v>44634</v>
      </c>
      <c r="D281" s="206">
        <v>44635</v>
      </c>
      <c r="E281" s="206">
        <v>44636</v>
      </c>
      <c r="F281" s="206">
        <v>44637</v>
      </c>
      <c r="G281" s="206">
        <v>44638</v>
      </c>
      <c r="H281" s="206">
        <v>44639</v>
      </c>
      <c r="I281" s="359"/>
      <c r="J281" s="456" t="str">
        <f t="shared" si="85"/>
        <v>LAB 2/ ATT SEMIN</v>
      </c>
      <c r="K281" s="408">
        <f t="shared" si="86"/>
        <v>4</v>
      </c>
      <c r="L281" s="426">
        <f t="shared" si="89"/>
        <v>11</v>
      </c>
      <c r="M281" s="427"/>
      <c r="N281" s="461"/>
      <c r="O281" s="420"/>
      <c r="P281" s="420"/>
      <c r="Q281" s="420"/>
    </row>
    <row r="282" spans="1:17" ht="63.75" customHeight="1">
      <c r="A282" s="232" t="s">
        <v>145</v>
      </c>
      <c r="B282" s="666" t="s">
        <v>146</v>
      </c>
      <c r="C282" s="289" t="s">
        <v>118</v>
      </c>
      <c r="D282" s="22" t="s">
        <v>119</v>
      </c>
      <c r="E282" s="289" t="s">
        <v>118</v>
      </c>
      <c r="F282" s="289" t="s">
        <v>119</v>
      </c>
      <c r="G282" s="289" t="s">
        <v>118</v>
      </c>
      <c r="H282" s="289" t="s">
        <v>118</v>
      </c>
      <c r="I282" s="359"/>
      <c r="J282" s="389" t="str">
        <f t="shared" si="85"/>
        <v>ONCOLOGIA D.ott. Torino</v>
      </c>
      <c r="K282" s="387">
        <f aca="true" t="shared" si="90" ref="K282:K297">COUNTIF(C$283:H$292,J282)+K266</f>
        <v>9</v>
      </c>
      <c r="L282" s="388">
        <f t="shared" si="89"/>
        <v>20</v>
      </c>
      <c r="M282" s="391" t="str">
        <f aca="true" t="shared" si="91" ref="M282:M296">IF(K282=L282,"FINITO"," ")</f>
        <v xml:space="preserve"> </v>
      </c>
      <c r="N282" s="461"/>
      <c r="O282" s="420"/>
      <c r="P282" s="420"/>
      <c r="Q282" s="420"/>
    </row>
    <row r="283" spans="1:17" ht="63.75" customHeight="1">
      <c r="A283" s="213" t="s">
        <v>10</v>
      </c>
      <c r="B283" s="676" t="s">
        <v>147</v>
      </c>
      <c r="C283" s="235" t="s">
        <v>64</v>
      </c>
      <c r="D283" s="251" t="s">
        <v>70</v>
      </c>
      <c r="E283" s="235" t="s">
        <v>65</v>
      </c>
      <c r="F283" s="235" t="s">
        <v>67</v>
      </c>
      <c r="G283" s="251" t="s">
        <v>70</v>
      </c>
      <c r="H283" s="486" t="s">
        <v>71</v>
      </c>
      <c r="I283" s="359"/>
      <c r="J283" s="389" t="str">
        <f t="shared" si="85"/>
        <v>MEDICINA INTERNA SPEC Dott. Falasca</v>
      </c>
      <c r="K283" s="387">
        <f t="shared" si="90"/>
        <v>12</v>
      </c>
      <c r="L283" s="388">
        <f t="shared" si="89"/>
        <v>20</v>
      </c>
      <c r="M283" s="391" t="str">
        <f t="shared" si="91"/>
        <v xml:space="preserve"> </v>
      </c>
      <c r="N283" s="461"/>
      <c r="O283" s="420"/>
      <c r="P283" s="420"/>
      <c r="Q283" s="420"/>
    </row>
    <row r="284" spans="1:17" ht="63.75" customHeight="1">
      <c r="A284" s="213" t="s">
        <v>12</v>
      </c>
      <c r="B284" s="676" t="s">
        <v>149</v>
      </c>
      <c r="C284" s="235" t="s">
        <v>64</v>
      </c>
      <c r="D284" s="251" t="s">
        <v>70</v>
      </c>
      <c r="E284" s="235" t="s">
        <v>65</v>
      </c>
      <c r="F284" s="235" t="s">
        <v>67</v>
      </c>
      <c r="G284" s="251" t="s">
        <v>70</v>
      </c>
      <c r="H284" s="486" t="s">
        <v>71</v>
      </c>
      <c r="I284" s="359"/>
      <c r="J284" s="389" t="str">
        <f t="shared" si="85"/>
        <v>UROLOGIA Dott. De Santis</v>
      </c>
      <c r="K284" s="387">
        <f t="shared" si="90"/>
        <v>6</v>
      </c>
      <c r="L284" s="388">
        <f t="shared" si="89"/>
        <v>20</v>
      </c>
      <c r="M284" s="391" t="str">
        <f t="shared" si="91"/>
        <v xml:space="preserve"> </v>
      </c>
      <c r="N284" s="461"/>
      <c r="O284" s="420"/>
      <c r="P284" s="420"/>
      <c r="Q284" s="420"/>
    </row>
    <row r="285" spans="1:17" ht="63.75" customHeight="1">
      <c r="A285" s="213" t="s">
        <v>13</v>
      </c>
      <c r="B285" s="676" t="s">
        <v>150</v>
      </c>
      <c r="C285" s="235" t="s">
        <v>64</v>
      </c>
      <c r="D285" s="251" t="s">
        <v>70</v>
      </c>
      <c r="E285" s="235" t="s">
        <v>65</v>
      </c>
      <c r="F285" s="235" t="s">
        <v>67</v>
      </c>
      <c r="G285" s="251" t="s">
        <v>70</v>
      </c>
      <c r="H285" s="486" t="s">
        <v>71</v>
      </c>
      <c r="I285" s="359"/>
      <c r="J285" s="389" t="str">
        <f t="shared" si="85"/>
        <v>CHIRURGIA GENERALE SPEC Dott.Corvese</v>
      </c>
      <c r="K285" s="387">
        <f t="shared" si="90"/>
        <v>15</v>
      </c>
      <c r="L285" s="388">
        <f t="shared" si="89"/>
        <v>40</v>
      </c>
      <c r="M285" s="391" t="str">
        <f t="shared" si="91"/>
        <v xml:space="preserve"> </v>
      </c>
      <c r="N285" s="461"/>
      <c r="O285" s="420"/>
      <c r="P285" s="420"/>
      <c r="Q285" s="420"/>
    </row>
    <row r="286" spans="1:17" ht="63.75" customHeight="1">
      <c r="A286" s="213" t="s">
        <v>14</v>
      </c>
      <c r="B286" s="676" t="s">
        <v>151</v>
      </c>
      <c r="C286" s="235" t="s">
        <v>135</v>
      </c>
      <c r="D286" s="235" t="s">
        <v>66</v>
      </c>
      <c r="E286" s="252" t="s">
        <v>139</v>
      </c>
      <c r="F286" s="251" t="s">
        <v>68</v>
      </c>
      <c r="G286" s="235" t="s">
        <v>135</v>
      </c>
      <c r="H286" s="251" t="s">
        <v>68</v>
      </c>
      <c r="I286" s="359"/>
      <c r="J286" s="389" t="str">
        <f t="shared" si="85"/>
        <v>GASTROENTEROLOGIA Dott Picchio</v>
      </c>
      <c r="K286" s="387">
        <f t="shared" si="90"/>
        <v>9</v>
      </c>
      <c r="L286" s="388">
        <f t="shared" si="89"/>
        <v>15</v>
      </c>
      <c r="M286" s="391" t="str">
        <f t="shared" si="91"/>
        <v xml:space="preserve"> </v>
      </c>
      <c r="N286" s="461"/>
      <c r="O286" s="420"/>
      <c r="P286" s="420"/>
      <c r="Q286" s="420"/>
    </row>
    <row r="287" spans="1:17" ht="63.75" customHeight="1">
      <c r="A287" s="213" t="s">
        <v>16</v>
      </c>
      <c r="B287" s="676" t="s">
        <v>152</v>
      </c>
      <c r="C287" s="235" t="s">
        <v>135</v>
      </c>
      <c r="D287" s="235" t="s">
        <v>66</v>
      </c>
      <c r="E287" s="252" t="s">
        <v>139</v>
      </c>
      <c r="F287" s="251" t="s">
        <v>68</v>
      </c>
      <c r="G287" s="235" t="s">
        <v>135</v>
      </c>
      <c r="H287" s="251" t="s">
        <v>68</v>
      </c>
      <c r="I287" s="359"/>
      <c r="J287" s="389" t="str">
        <f t="shared" si="85"/>
        <v>MALATTIE INFETTIVE Dott. Malagnino</v>
      </c>
      <c r="K287" s="387">
        <f t="shared" si="90"/>
        <v>9</v>
      </c>
      <c r="L287" s="388">
        <f t="shared" si="89"/>
        <v>15</v>
      </c>
      <c r="M287" s="391" t="str">
        <f t="shared" si="91"/>
        <v xml:space="preserve"> </v>
      </c>
      <c r="N287" s="461"/>
      <c r="O287" s="420"/>
      <c r="P287" s="420"/>
      <c r="Q287" s="420"/>
    </row>
    <row r="288" spans="1:17" ht="63.75" customHeight="1">
      <c r="A288" s="213" t="s">
        <v>17</v>
      </c>
      <c r="B288" s="676" t="s">
        <v>153</v>
      </c>
      <c r="C288" s="235" t="s">
        <v>135</v>
      </c>
      <c r="D288" s="235" t="s">
        <v>66</v>
      </c>
      <c r="E288" s="252" t="s">
        <v>139</v>
      </c>
      <c r="F288" s="251" t="s">
        <v>68</v>
      </c>
      <c r="G288" s="235" t="s">
        <v>135</v>
      </c>
      <c r="H288" s="251" t="s">
        <v>68</v>
      </c>
      <c r="I288" s="359"/>
      <c r="J288" s="389" t="str">
        <f t="shared" si="85"/>
        <v>OSTETRICIA E GINECOLOGIA Dott. Tufi</v>
      </c>
      <c r="K288" s="387">
        <f t="shared" si="90"/>
        <v>3</v>
      </c>
      <c r="L288" s="388">
        <f t="shared" si="89"/>
        <v>30</v>
      </c>
      <c r="M288" s="389" t="str">
        <f t="shared" si="91"/>
        <v xml:space="preserve"> </v>
      </c>
      <c r="N288" s="461"/>
      <c r="O288" s="420"/>
      <c r="P288" s="420"/>
      <c r="Q288" s="420"/>
    </row>
    <row r="289" spans="1:17" ht="63.75" customHeight="1">
      <c r="A289" s="304"/>
      <c r="B289" s="680"/>
      <c r="C289" s="304"/>
      <c r="D289" s="304"/>
      <c r="E289" s="304"/>
      <c r="F289" s="304"/>
      <c r="G289" s="370"/>
      <c r="H289" s="370"/>
      <c r="I289" s="359"/>
      <c r="J289" s="389" t="str">
        <f t="shared" si="85"/>
        <v>PEDIATRIA Dott. Pulicati</v>
      </c>
      <c r="K289" s="387">
        <f t="shared" si="90"/>
        <v>12</v>
      </c>
      <c r="L289" s="388">
        <f t="shared" si="89"/>
        <v>30</v>
      </c>
      <c r="M289" s="389" t="str">
        <f t="shared" si="91"/>
        <v xml:space="preserve"> </v>
      </c>
      <c r="N289" s="461"/>
      <c r="O289" s="420"/>
      <c r="P289" s="420"/>
      <c r="Q289" s="420"/>
    </row>
    <row r="290" spans="1:17" ht="63.75" customHeight="1">
      <c r="A290" s="213" t="s">
        <v>18</v>
      </c>
      <c r="B290" s="695"/>
      <c r="C290" s="304"/>
      <c r="D290" s="235" t="s">
        <v>63</v>
      </c>
      <c r="E290" s="304"/>
      <c r="F290" s="235" t="s">
        <v>65</v>
      </c>
      <c r="G290" s="370"/>
      <c r="H290" s="370"/>
      <c r="I290" s="359"/>
      <c r="J290" s="389" t="str">
        <f t="shared" si="85"/>
        <v>INFERM.CA OSTETR GINEC Dott.ssa Favale</v>
      </c>
      <c r="K290" s="387">
        <f t="shared" si="90"/>
        <v>6</v>
      </c>
      <c r="L290" s="388">
        <f t="shared" si="89"/>
        <v>20</v>
      </c>
      <c r="M290" s="391" t="str">
        <f t="shared" si="91"/>
        <v xml:space="preserve"> </v>
      </c>
      <c r="N290" s="461"/>
      <c r="O290" s="420"/>
      <c r="P290" s="420"/>
      <c r="Q290" s="420"/>
    </row>
    <row r="291" spans="1:17" ht="63.75" customHeight="1">
      <c r="A291" s="213" t="s">
        <v>19</v>
      </c>
      <c r="B291" s="695"/>
      <c r="C291" s="304"/>
      <c r="D291" s="235" t="s">
        <v>63</v>
      </c>
      <c r="E291" s="304"/>
      <c r="F291" s="235" t="s">
        <v>65</v>
      </c>
      <c r="G291" s="370"/>
      <c r="H291" s="370"/>
      <c r="I291" s="364"/>
      <c r="J291" s="389" t="str">
        <f t="shared" si="85"/>
        <v>INF.CA CLIN NEON PED Dott.ssa Sandroni</v>
      </c>
      <c r="K291" s="387">
        <f t="shared" si="90"/>
        <v>15</v>
      </c>
      <c r="L291" s="388">
        <f t="shared" si="89"/>
        <v>35</v>
      </c>
      <c r="M291" s="391" t="str">
        <f t="shared" si="91"/>
        <v xml:space="preserve"> </v>
      </c>
      <c r="N291" s="461"/>
      <c r="O291" s="420"/>
      <c r="P291" s="420"/>
      <c r="Q291" s="420"/>
    </row>
    <row r="292" spans="1:17" ht="63.75" customHeight="1">
      <c r="A292" s="213" t="s">
        <v>20</v>
      </c>
      <c r="B292" s="695"/>
      <c r="C292" s="304"/>
      <c r="D292" s="235" t="s">
        <v>63</v>
      </c>
      <c r="E292" s="345"/>
      <c r="F292" s="235" t="s">
        <v>65</v>
      </c>
      <c r="G292" s="370"/>
      <c r="H292" s="345"/>
      <c r="I292" s="371"/>
      <c r="J292" s="389" t="str">
        <f t="shared" si="85"/>
        <v>INF.CA CLIN MED SPEC DOTT.CARPICO</v>
      </c>
      <c r="K292" s="387">
        <f t="shared" si="90"/>
        <v>12</v>
      </c>
      <c r="L292" s="388">
        <f t="shared" si="89"/>
        <v>30</v>
      </c>
      <c r="M292" s="391" t="str">
        <f t="shared" si="91"/>
        <v xml:space="preserve"> </v>
      </c>
      <c r="N292" s="461"/>
      <c r="O292" s="420"/>
      <c r="P292" s="420"/>
      <c r="Q292" s="420"/>
    </row>
    <row r="293" spans="1:17" ht="63.75" customHeight="1">
      <c r="A293" s="250"/>
      <c r="B293" s="677"/>
      <c r="C293" s="304"/>
      <c r="D293" s="235" t="s">
        <v>138</v>
      </c>
      <c r="E293" s="304"/>
      <c r="F293" s="304"/>
      <c r="G293" s="370"/>
      <c r="H293" s="370"/>
      <c r="I293" s="359"/>
      <c r="J293" s="389" t="str">
        <f t="shared" si="85"/>
        <v>INF.CA CLIN CHI SPEC Dott.ssa Calcagni A.</v>
      </c>
      <c r="K293" s="387">
        <f t="shared" si="90"/>
        <v>9</v>
      </c>
      <c r="L293" s="388">
        <f t="shared" si="89"/>
        <v>30</v>
      </c>
      <c r="M293" s="391" t="str">
        <f t="shared" si="91"/>
        <v xml:space="preserve"> </v>
      </c>
      <c r="N293" s="461"/>
      <c r="O293" s="420"/>
      <c r="P293" s="420"/>
      <c r="Q293" s="420"/>
    </row>
    <row r="294" spans="1:17" ht="63.75" customHeight="1">
      <c r="A294" s="304"/>
      <c r="B294" s="680"/>
      <c r="C294" s="304"/>
      <c r="D294" s="304"/>
      <c r="E294" s="304"/>
      <c r="F294" s="304"/>
      <c r="G294" s="370"/>
      <c r="H294" s="370"/>
      <c r="I294" s="359"/>
      <c r="J294" s="389" t="str">
        <f t="shared" si="85"/>
        <v xml:space="preserve">INGLESE  </v>
      </c>
      <c r="K294" s="387">
        <f t="shared" si="90"/>
        <v>0</v>
      </c>
      <c r="L294" s="388">
        <f t="shared" si="89"/>
        <v>20</v>
      </c>
      <c r="M294" s="391" t="str">
        <f t="shared" si="91"/>
        <v xml:space="preserve"> </v>
      </c>
      <c r="N294" s="461"/>
      <c r="O294" s="420"/>
      <c r="P294" s="420"/>
      <c r="Q294" s="420"/>
    </row>
    <row r="295" spans="1:17" ht="63.75" customHeight="1">
      <c r="A295" s="304"/>
      <c r="B295" s="680"/>
      <c r="C295" s="304"/>
      <c r="D295" s="304"/>
      <c r="E295" s="304"/>
      <c r="F295" s="304"/>
      <c r="G295" s="370"/>
      <c r="H295" s="370"/>
      <c r="I295" s="359"/>
      <c r="J295" s="389" t="str">
        <f t="shared" si="85"/>
        <v>LAVORO DI GRUPPO MATERNO INFANTILE</v>
      </c>
      <c r="K295" s="387">
        <f t="shared" si="90"/>
        <v>0</v>
      </c>
      <c r="L295" s="388">
        <f t="shared" si="89"/>
        <v>5</v>
      </c>
      <c r="M295" s="391" t="str">
        <f t="shared" si="91"/>
        <v xml:space="preserve"> </v>
      </c>
      <c r="N295" s="465"/>
      <c r="O295" s="420"/>
      <c r="P295" s="420"/>
      <c r="Q295" s="420"/>
    </row>
    <row r="296" spans="1:17" ht="63.75" customHeight="1">
      <c r="A296" s="227"/>
      <c r="B296" s="667"/>
      <c r="C296" s="202" t="s">
        <v>1</v>
      </c>
      <c r="D296" s="202" t="s">
        <v>2</v>
      </c>
      <c r="E296" s="202" t="s">
        <v>3</v>
      </c>
      <c r="F296" s="202" t="s">
        <v>4</v>
      </c>
      <c r="G296" s="202" t="s">
        <v>5</v>
      </c>
      <c r="H296" s="202" t="s">
        <v>6</v>
      </c>
      <c r="I296" s="372"/>
      <c r="J296" s="389" t="str">
        <f t="shared" si="85"/>
        <v>PIANIFICAZIONE ASSISTENZIALE</v>
      </c>
      <c r="K296" s="387">
        <f t="shared" si="90"/>
        <v>6</v>
      </c>
      <c r="L296" s="388">
        <f t="shared" si="89"/>
        <v>11</v>
      </c>
      <c r="M296" s="391" t="str">
        <f t="shared" si="91"/>
        <v xml:space="preserve"> </v>
      </c>
      <c r="N296" s="461"/>
      <c r="O296" s="420"/>
      <c r="P296" s="420"/>
      <c r="Q296" s="420"/>
    </row>
    <row r="297" spans="1:17" ht="63.75" customHeight="1">
      <c r="A297" s="227"/>
      <c r="B297" s="668"/>
      <c r="C297" s="206">
        <v>44641</v>
      </c>
      <c r="D297" s="206">
        <v>44642</v>
      </c>
      <c r="E297" s="206">
        <v>44643</v>
      </c>
      <c r="F297" s="206">
        <v>44644</v>
      </c>
      <c r="G297" s="206">
        <v>44645</v>
      </c>
      <c r="H297" s="206">
        <v>44646</v>
      </c>
      <c r="I297" s="368"/>
      <c r="J297" s="389" t="str">
        <f t="shared" si="85"/>
        <v>LAB 2/ ATT SEMIN</v>
      </c>
      <c r="K297" s="387">
        <f t="shared" si="90"/>
        <v>7</v>
      </c>
      <c r="L297" s="388">
        <f t="shared" si="89"/>
        <v>11</v>
      </c>
      <c r="M297" s="389"/>
      <c r="N297" s="461"/>
      <c r="O297" s="420"/>
      <c r="P297" s="420"/>
      <c r="Q297" s="420"/>
    </row>
    <row r="298" spans="1:17" ht="63.75" customHeight="1">
      <c r="A298" s="232" t="s">
        <v>145</v>
      </c>
      <c r="B298" s="666" t="s">
        <v>146</v>
      </c>
      <c r="C298" s="289" t="s">
        <v>118</v>
      </c>
      <c r="D298" s="22" t="s">
        <v>119</v>
      </c>
      <c r="E298" s="289" t="s">
        <v>118</v>
      </c>
      <c r="F298" s="289" t="s">
        <v>119</v>
      </c>
      <c r="G298" s="289" t="s">
        <v>118</v>
      </c>
      <c r="H298" s="551" t="s">
        <v>119</v>
      </c>
      <c r="I298" s="359"/>
      <c r="J298" s="389" t="str">
        <f t="shared" si="85"/>
        <v>ONCOLOGIA D.ott. Torino</v>
      </c>
      <c r="K298" s="387">
        <f aca="true" t="shared" si="92" ref="K298:K313">COUNTIF(C$299:H$308,J298)+K282</f>
        <v>12</v>
      </c>
      <c r="L298" s="388">
        <f t="shared" si="89"/>
        <v>20</v>
      </c>
      <c r="M298" s="391" t="str">
        <f aca="true" t="shared" si="93" ref="M298:M312">IF(K298=L298,"FINITO"," ")</f>
        <v xml:space="preserve"> </v>
      </c>
      <c r="N298" s="461"/>
      <c r="O298" s="420"/>
      <c r="P298" s="420"/>
      <c r="Q298" s="420"/>
    </row>
    <row r="299" spans="1:17" ht="63.75" customHeight="1">
      <c r="A299" s="213" t="s">
        <v>10</v>
      </c>
      <c r="B299" s="676" t="s">
        <v>147</v>
      </c>
      <c r="C299" s="235" t="s">
        <v>64</v>
      </c>
      <c r="D299" s="251" t="s">
        <v>70</v>
      </c>
      <c r="E299" s="235" t="s">
        <v>65</v>
      </c>
      <c r="F299" s="235" t="s">
        <v>67</v>
      </c>
      <c r="G299" s="486" t="s">
        <v>137</v>
      </c>
      <c r="H299" s="251" t="s">
        <v>70</v>
      </c>
      <c r="I299" s="359"/>
      <c r="J299" s="389" t="str">
        <f t="shared" si="85"/>
        <v>MEDICINA INTERNA SPEC Dott. Falasca</v>
      </c>
      <c r="K299" s="387">
        <f t="shared" si="92"/>
        <v>15</v>
      </c>
      <c r="L299" s="388">
        <f t="shared" si="89"/>
        <v>20</v>
      </c>
      <c r="M299" s="391" t="str">
        <f t="shared" si="93"/>
        <v xml:space="preserve"> </v>
      </c>
      <c r="N299" s="461"/>
      <c r="O299" s="420"/>
      <c r="P299" s="420"/>
      <c r="Q299" s="420"/>
    </row>
    <row r="300" spans="1:17" ht="63.75" customHeight="1">
      <c r="A300" s="213" t="s">
        <v>12</v>
      </c>
      <c r="B300" s="676" t="s">
        <v>149</v>
      </c>
      <c r="C300" s="235" t="s">
        <v>64</v>
      </c>
      <c r="D300" s="251" t="s">
        <v>70</v>
      </c>
      <c r="E300" s="235" t="s">
        <v>65</v>
      </c>
      <c r="F300" s="235" t="s">
        <v>67</v>
      </c>
      <c r="G300" s="486" t="s">
        <v>137</v>
      </c>
      <c r="H300" s="251" t="s">
        <v>70</v>
      </c>
      <c r="I300" s="359"/>
      <c r="J300" s="389" t="str">
        <f t="shared" si="85"/>
        <v>UROLOGIA Dott. De Santis</v>
      </c>
      <c r="K300" s="387">
        <f t="shared" si="92"/>
        <v>9</v>
      </c>
      <c r="L300" s="388">
        <f t="shared" si="89"/>
        <v>20</v>
      </c>
      <c r="M300" s="391" t="str">
        <f t="shared" si="93"/>
        <v xml:space="preserve"> </v>
      </c>
      <c r="N300" s="461"/>
      <c r="O300" s="420"/>
      <c r="P300" s="420"/>
      <c r="Q300" s="420"/>
    </row>
    <row r="301" spans="1:17" ht="63.75" customHeight="1">
      <c r="A301" s="213" t="s">
        <v>13</v>
      </c>
      <c r="B301" s="676" t="s">
        <v>150</v>
      </c>
      <c r="C301" s="235" t="s">
        <v>64</v>
      </c>
      <c r="D301" s="251" t="s">
        <v>70</v>
      </c>
      <c r="E301" s="235" t="s">
        <v>65</v>
      </c>
      <c r="F301" s="235" t="s">
        <v>67</v>
      </c>
      <c r="G301" s="486" t="s">
        <v>137</v>
      </c>
      <c r="H301" s="251" t="s">
        <v>70</v>
      </c>
      <c r="I301" s="359"/>
      <c r="J301" s="389" t="str">
        <f t="shared" si="85"/>
        <v>CHIRURGIA GENERALE SPEC Dott.Corvese</v>
      </c>
      <c r="K301" s="387">
        <f t="shared" si="92"/>
        <v>18</v>
      </c>
      <c r="L301" s="388">
        <f t="shared" si="89"/>
        <v>40</v>
      </c>
      <c r="M301" s="391" t="str">
        <f t="shared" si="93"/>
        <v xml:space="preserve"> </v>
      </c>
      <c r="N301" s="461"/>
      <c r="O301" s="420"/>
      <c r="P301" s="420"/>
      <c r="Q301" s="420"/>
    </row>
    <row r="302" spans="1:17" ht="63.75" customHeight="1">
      <c r="A302" s="213" t="s">
        <v>14</v>
      </c>
      <c r="B302" s="676" t="s">
        <v>151</v>
      </c>
      <c r="C302" s="235" t="s">
        <v>135</v>
      </c>
      <c r="D302" s="251" t="s">
        <v>69</v>
      </c>
      <c r="E302" s="251" t="s">
        <v>69</v>
      </c>
      <c r="F302" s="251" t="s">
        <v>68</v>
      </c>
      <c r="G302" s="251" t="s">
        <v>106</v>
      </c>
      <c r="H302" s="235" t="s">
        <v>66</v>
      </c>
      <c r="I302" s="359"/>
      <c r="J302" s="389" t="str">
        <f t="shared" si="85"/>
        <v>GASTROENTEROLOGIA Dott Picchio</v>
      </c>
      <c r="K302" s="387">
        <f t="shared" si="92"/>
        <v>12</v>
      </c>
      <c r="L302" s="388">
        <f t="shared" si="89"/>
        <v>15</v>
      </c>
      <c r="M302" s="391" t="str">
        <f t="shared" si="93"/>
        <v xml:space="preserve"> </v>
      </c>
      <c r="N302" s="461"/>
      <c r="O302" s="420"/>
      <c r="P302" s="420"/>
      <c r="Q302" s="420"/>
    </row>
    <row r="303" spans="1:17" ht="63.75" customHeight="1">
      <c r="A303" s="213" t="s">
        <v>16</v>
      </c>
      <c r="B303" s="676" t="s">
        <v>152</v>
      </c>
      <c r="C303" s="235" t="s">
        <v>135</v>
      </c>
      <c r="D303" s="251" t="s">
        <v>69</v>
      </c>
      <c r="E303" s="251" t="s">
        <v>69</v>
      </c>
      <c r="F303" s="251" t="s">
        <v>68</v>
      </c>
      <c r="G303" s="251" t="s">
        <v>106</v>
      </c>
      <c r="H303" s="235" t="s">
        <v>66</v>
      </c>
      <c r="I303" s="359"/>
      <c r="J303" s="389" t="str">
        <f t="shared" si="85"/>
        <v>MALATTIE INFETTIVE Dott. Malagnino</v>
      </c>
      <c r="K303" s="387">
        <f t="shared" si="92"/>
        <v>12</v>
      </c>
      <c r="L303" s="388">
        <f t="shared" si="89"/>
        <v>15</v>
      </c>
      <c r="M303" s="391" t="str">
        <f t="shared" si="93"/>
        <v xml:space="preserve"> </v>
      </c>
      <c r="N303" s="461"/>
      <c r="O303" s="420"/>
      <c r="P303" s="420"/>
      <c r="Q303" s="420"/>
    </row>
    <row r="304" spans="1:17" ht="63.75" customHeight="1">
      <c r="A304" s="213" t="s">
        <v>17</v>
      </c>
      <c r="B304" s="676" t="s">
        <v>153</v>
      </c>
      <c r="C304" s="235" t="s">
        <v>135</v>
      </c>
      <c r="D304" s="251" t="s">
        <v>69</v>
      </c>
      <c r="E304" s="251" t="s">
        <v>69</v>
      </c>
      <c r="F304" s="251" t="s">
        <v>68</v>
      </c>
      <c r="G304" s="251" t="s">
        <v>106</v>
      </c>
      <c r="H304" s="235" t="s">
        <v>66</v>
      </c>
      <c r="I304" s="359"/>
      <c r="J304" s="389" t="str">
        <f t="shared" si="85"/>
        <v>OSTETRICIA E GINECOLOGIA Dott. Tufi</v>
      </c>
      <c r="K304" s="387">
        <f t="shared" si="92"/>
        <v>6</v>
      </c>
      <c r="L304" s="388">
        <f t="shared" si="89"/>
        <v>30</v>
      </c>
      <c r="M304" s="391" t="str">
        <f t="shared" si="93"/>
        <v xml:space="preserve"> </v>
      </c>
      <c r="N304" s="461"/>
      <c r="O304" s="420"/>
      <c r="P304" s="420"/>
      <c r="Q304" s="420"/>
    </row>
    <row r="305" spans="1:17" ht="63.75" customHeight="1">
      <c r="A305" s="304"/>
      <c r="B305" s="680"/>
      <c r="C305" s="304"/>
      <c r="D305" s="304"/>
      <c r="E305" s="304"/>
      <c r="F305" s="304"/>
      <c r="G305" s="304"/>
      <c r="H305" s="304"/>
      <c r="I305" s="359"/>
      <c r="J305" s="389" t="str">
        <f t="shared" si="85"/>
        <v>PEDIATRIA Dott. Pulicati</v>
      </c>
      <c r="K305" s="387">
        <f t="shared" si="92"/>
        <v>15</v>
      </c>
      <c r="L305" s="388">
        <f t="shared" si="89"/>
        <v>30</v>
      </c>
      <c r="M305" s="391" t="str">
        <f t="shared" si="93"/>
        <v xml:space="preserve"> </v>
      </c>
      <c r="N305" s="461"/>
      <c r="O305" s="420"/>
      <c r="P305" s="420"/>
      <c r="Q305" s="420"/>
    </row>
    <row r="306" spans="1:17" ht="63.75" customHeight="1">
      <c r="A306" s="213" t="s">
        <v>18</v>
      </c>
      <c r="B306" s="691"/>
      <c r="C306" s="356"/>
      <c r="D306" s="235" t="s">
        <v>63</v>
      </c>
      <c r="E306" s="345"/>
      <c r="F306" s="251" t="s">
        <v>91</v>
      </c>
      <c r="G306" s="345"/>
      <c r="H306" s="345"/>
      <c r="I306" s="359"/>
      <c r="J306" s="389" t="str">
        <f t="shared" si="85"/>
        <v>INFERM.CA OSTETR GINEC Dott.ssa Favale</v>
      </c>
      <c r="K306" s="387">
        <f t="shared" si="92"/>
        <v>12</v>
      </c>
      <c r="L306" s="388">
        <f t="shared" si="89"/>
        <v>20</v>
      </c>
      <c r="M306" s="391" t="str">
        <f t="shared" si="93"/>
        <v xml:space="preserve"> </v>
      </c>
      <c r="N306" s="461"/>
      <c r="O306" s="420"/>
      <c r="P306" s="420"/>
      <c r="Q306" s="420"/>
    </row>
    <row r="307" spans="1:17" ht="63.75" customHeight="1">
      <c r="A307" s="213" t="s">
        <v>19</v>
      </c>
      <c r="B307" s="691"/>
      <c r="C307" s="356"/>
      <c r="D307" s="235" t="s">
        <v>63</v>
      </c>
      <c r="E307" s="373"/>
      <c r="F307" s="251" t="s">
        <v>91</v>
      </c>
      <c r="G307" s="373"/>
      <c r="H307" s="373"/>
      <c r="I307" s="372"/>
      <c r="J307" s="389" t="str">
        <f t="shared" si="85"/>
        <v>INF.CA CLIN NEON PED Dott.ssa Sandroni</v>
      </c>
      <c r="K307" s="387">
        <f t="shared" si="92"/>
        <v>21</v>
      </c>
      <c r="L307" s="388">
        <f t="shared" si="89"/>
        <v>35</v>
      </c>
      <c r="M307" s="391" t="str">
        <f t="shared" si="93"/>
        <v xml:space="preserve"> </v>
      </c>
      <c r="N307" s="461"/>
      <c r="O307" s="420"/>
      <c r="P307" s="420"/>
      <c r="Q307" s="420"/>
    </row>
    <row r="308" spans="1:17" ht="63.75" customHeight="1">
      <c r="A308" s="213" t="s">
        <v>20</v>
      </c>
      <c r="B308" s="680"/>
      <c r="C308" s="304"/>
      <c r="D308" s="235" t="s">
        <v>63</v>
      </c>
      <c r="E308" s="304"/>
      <c r="F308" s="251" t="s">
        <v>91</v>
      </c>
      <c r="G308" s="304"/>
      <c r="H308" s="304"/>
      <c r="I308" s="368"/>
      <c r="J308" s="389" t="str">
        <f t="shared" si="85"/>
        <v>INF.CA CLIN MED SPEC DOTT.CARPICO</v>
      </c>
      <c r="K308" s="387">
        <f t="shared" si="92"/>
        <v>12</v>
      </c>
      <c r="L308" s="388">
        <f t="shared" si="89"/>
        <v>30</v>
      </c>
      <c r="M308" s="391" t="str">
        <f t="shared" si="93"/>
        <v xml:space="preserve"> </v>
      </c>
      <c r="N308" s="461"/>
      <c r="O308" s="420"/>
      <c r="P308" s="420"/>
      <c r="Q308" s="420"/>
    </row>
    <row r="309" spans="1:17" ht="63.75" customHeight="1">
      <c r="A309" s="255"/>
      <c r="B309" s="680"/>
      <c r="C309" s="304"/>
      <c r="D309" s="235" t="s">
        <v>140</v>
      </c>
      <c r="E309" s="304"/>
      <c r="F309" s="304"/>
      <c r="G309" s="304"/>
      <c r="H309" s="304"/>
      <c r="I309" s="359"/>
      <c r="J309" s="389" t="str">
        <f t="shared" si="85"/>
        <v>INF.CA CLIN CHI SPEC Dott.ssa Calcagni A.</v>
      </c>
      <c r="K309" s="387">
        <f t="shared" si="92"/>
        <v>9</v>
      </c>
      <c r="L309" s="388">
        <f t="shared" si="89"/>
        <v>30</v>
      </c>
      <c r="M309" s="391" t="str">
        <f t="shared" si="93"/>
        <v xml:space="preserve"> </v>
      </c>
      <c r="N309" s="461"/>
      <c r="O309" s="420"/>
      <c r="P309" s="420"/>
      <c r="Q309" s="420"/>
    </row>
    <row r="310" spans="1:17" ht="63.75" customHeight="1">
      <c r="A310" s="256"/>
      <c r="B310" s="680"/>
      <c r="C310" s="304"/>
      <c r="D310" s="304"/>
      <c r="E310" s="304"/>
      <c r="F310" s="304"/>
      <c r="G310" s="304"/>
      <c r="H310" s="304"/>
      <c r="I310" s="359"/>
      <c r="J310" s="389" t="str">
        <f t="shared" si="85"/>
        <v xml:space="preserve">INGLESE  </v>
      </c>
      <c r="K310" s="387">
        <f t="shared" si="92"/>
        <v>0</v>
      </c>
      <c r="L310" s="388">
        <f t="shared" si="89"/>
        <v>20</v>
      </c>
      <c r="M310" s="391" t="str">
        <f t="shared" si="93"/>
        <v xml:space="preserve"> </v>
      </c>
      <c r="N310" s="461"/>
      <c r="O310" s="420"/>
      <c r="P310" s="420"/>
      <c r="Q310" s="420"/>
    </row>
    <row r="311" spans="1:17" ht="63.75" customHeight="1">
      <c r="A311" s="304"/>
      <c r="B311" s="680"/>
      <c r="C311" s="304"/>
      <c r="D311" s="304"/>
      <c r="E311" s="304"/>
      <c r="F311" s="304"/>
      <c r="G311" s="304"/>
      <c r="H311" s="304"/>
      <c r="I311" s="359"/>
      <c r="J311" s="389" t="str">
        <f t="shared" si="85"/>
        <v>LAVORO DI GRUPPO MATERNO INFANTILE</v>
      </c>
      <c r="K311" s="387">
        <f t="shared" si="92"/>
        <v>3</v>
      </c>
      <c r="L311" s="388">
        <f t="shared" si="89"/>
        <v>5</v>
      </c>
      <c r="M311" s="391" t="str">
        <f t="shared" si="93"/>
        <v xml:space="preserve"> </v>
      </c>
      <c r="N311" s="461"/>
      <c r="O311" s="420"/>
      <c r="P311" s="420"/>
      <c r="Q311" s="420"/>
    </row>
    <row r="312" spans="1:17" ht="63.75" customHeight="1">
      <c r="A312" s="304"/>
      <c r="B312" s="667"/>
      <c r="C312" s="202" t="s">
        <v>1</v>
      </c>
      <c r="D312" s="202" t="s">
        <v>2</v>
      </c>
      <c r="E312" s="202" t="s">
        <v>3</v>
      </c>
      <c r="F312" s="202" t="s">
        <v>4</v>
      </c>
      <c r="G312" s="202" t="s">
        <v>5</v>
      </c>
      <c r="H312" s="202" t="s">
        <v>6</v>
      </c>
      <c r="I312" s="359"/>
      <c r="J312" s="389" t="str">
        <f t="shared" si="85"/>
        <v>PIANIFICAZIONE ASSISTENZIALE</v>
      </c>
      <c r="K312" s="387">
        <f t="shared" si="92"/>
        <v>9</v>
      </c>
      <c r="L312" s="388">
        <f t="shared" si="89"/>
        <v>11</v>
      </c>
      <c r="M312" s="391" t="str">
        <f t="shared" si="93"/>
        <v xml:space="preserve"> </v>
      </c>
      <c r="N312" s="461"/>
      <c r="O312" s="420"/>
      <c r="P312" s="420"/>
      <c r="Q312" s="420"/>
    </row>
    <row r="313" spans="1:17" ht="63.75" customHeight="1">
      <c r="A313" s="227"/>
      <c r="B313" s="668"/>
      <c r="C313" s="206">
        <v>44648</v>
      </c>
      <c r="D313" s="206">
        <v>44649</v>
      </c>
      <c r="E313" s="206">
        <v>44650</v>
      </c>
      <c r="F313" s="206">
        <v>44651</v>
      </c>
      <c r="G313" s="206">
        <v>44652</v>
      </c>
      <c r="H313" s="206">
        <v>44653</v>
      </c>
      <c r="I313" s="359"/>
      <c r="J313" s="389" t="str">
        <f t="shared" si="85"/>
        <v>LAB 2/ ATT SEMIN</v>
      </c>
      <c r="K313" s="387">
        <f t="shared" si="92"/>
        <v>7</v>
      </c>
      <c r="L313" s="388">
        <f t="shared" si="89"/>
        <v>11</v>
      </c>
      <c r="M313" s="428"/>
      <c r="N313" s="461"/>
      <c r="O313" s="420"/>
      <c r="P313" s="420"/>
      <c r="Q313" s="420"/>
    </row>
    <row r="314" spans="1:17" ht="63.75" customHeight="1">
      <c r="A314" s="232" t="s">
        <v>145</v>
      </c>
      <c r="B314" s="666" t="s">
        <v>146</v>
      </c>
      <c r="C314" s="289" t="s">
        <v>118</v>
      </c>
      <c r="D314" s="22" t="s">
        <v>119</v>
      </c>
      <c r="E314" s="289" t="s">
        <v>118</v>
      </c>
      <c r="F314" s="289" t="s">
        <v>119</v>
      </c>
      <c r="G314" s="289" t="s">
        <v>118</v>
      </c>
      <c r="H314" s="289" t="s">
        <v>118</v>
      </c>
      <c r="I314" s="359"/>
      <c r="J314" s="389" t="str">
        <f t="shared" si="85"/>
        <v>ONCOLOGIA D.ott. Torino</v>
      </c>
      <c r="K314" s="387">
        <f aca="true" t="shared" si="94" ref="K314:K329">COUNTIF(C$315:H$324,J314)+K298</f>
        <v>15</v>
      </c>
      <c r="L314" s="388">
        <f t="shared" si="89"/>
        <v>20</v>
      </c>
      <c r="M314" s="391" t="str">
        <f aca="true" t="shared" si="95" ref="M314:M328">IF(K314=L314,"FINITO"," ")</f>
        <v xml:space="preserve"> </v>
      </c>
      <c r="N314" s="461"/>
      <c r="O314" s="420"/>
      <c r="P314" s="420"/>
      <c r="Q314" s="420"/>
    </row>
    <row r="315" spans="1:17" ht="63.75" customHeight="1">
      <c r="A315" s="213" t="s">
        <v>10</v>
      </c>
      <c r="B315" s="676" t="s">
        <v>147</v>
      </c>
      <c r="C315" s="235" t="s">
        <v>64</v>
      </c>
      <c r="D315" s="251" t="s">
        <v>70</v>
      </c>
      <c r="E315" s="235" t="s">
        <v>65</v>
      </c>
      <c r="F315" s="235" t="s">
        <v>67</v>
      </c>
      <c r="G315" s="235" t="s">
        <v>135</v>
      </c>
      <c r="H315" s="486" t="s">
        <v>71</v>
      </c>
      <c r="I315" s="359"/>
      <c r="J315" s="389" t="str">
        <f t="shared" si="85"/>
        <v>MEDICINA INTERNA SPEC Dott. Falasca</v>
      </c>
      <c r="K315" s="387">
        <f t="shared" si="94"/>
        <v>18</v>
      </c>
      <c r="L315" s="388">
        <f t="shared" si="89"/>
        <v>20</v>
      </c>
      <c r="M315" s="391" t="str">
        <f t="shared" si="95"/>
        <v xml:space="preserve"> </v>
      </c>
      <c r="N315" s="461"/>
      <c r="O315" s="420"/>
      <c r="P315" s="420"/>
      <c r="Q315" s="420"/>
    </row>
    <row r="316" spans="1:17" ht="63.75" customHeight="1">
      <c r="A316" s="213" t="s">
        <v>12</v>
      </c>
      <c r="B316" s="676" t="s">
        <v>149</v>
      </c>
      <c r="C316" s="235" t="s">
        <v>64</v>
      </c>
      <c r="D316" s="251" t="s">
        <v>70</v>
      </c>
      <c r="E316" s="235" t="s">
        <v>65</v>
      </c>
      <c r="F316" s="235" t="s">
        <v>67</v>
      </c>
      <c r="G316" s="235" t="s">
        <v>135</v>
      </c>
      <c r="H316" s="486" t="s">
        <v>71</v>
      </c>
      <c r="I316" s="359"/>
      <c r="J316" s="389" t="str">
        <f t="shared" si="85"/>
        <v>UROLOGIA Dott. De Santis</v>
      </c>
      <c r="K316" s="387">
        <f t="shared" si="94"/>
        <v>12</v>
      </c>
      <c r="L316" s="388">
        <f t="shared" si="89"/>
        <v>20</v>
      </c>
      <c r="M316" s="391" t="str">
        <f t="shared" si="95"/>
        <v xml:space="preserve"> </v>
      </c>
      <c r="N316" s="461"/>
      <c r="O316" s="420"/>
      <c r="P316" s="420"/>
      <c r="Q316" s="420"/>
    </row>
    <row r="317" spans="1:17" ht="63.75" customHeight="1">
      <c r="A317" s="213" t="s">
        <v>13</v>
      </c>
      <c r="B317" s="676" t="s">
        <v>150</v>
      </c>
      <c r="C317" s="235" t="s">
        <v>64</v>
      </c>
      <c r="D317" s="251" t="s">
        <v>70</v>
      </c>
      <c r="E317" s="235" t="s">
        <v>65</v>
      </c>
      <c r="F317" s="235" t="s">
        <v>67</v>
      </c>
      <c r="G317" s="235" t="s">
        <v>135</v>
      </c>
      <c r="H317" s="486" t="s">
        <v>71</v>
      </c>
      <c r="I317" s="359"/>
      <c r="J317" s="389" t="str">
        <f t="shared" si="85"/>
        <v>CHIRURGIA GENERALE SPEC Dott.Corvese</v>
      </c>
      <c r="K317" s="387">
        <f t="shared" si="94"/>
        <v>22</v>
      </c>
      <c r="L317" s="388">
        <f t="shared" si="89"/>
        <v>40</v>
      </c>
      <c r="M317" s="391" t="str">
        <f t="shared" si="95"/>
        <v xml:space="preserve"> </v>
      </c>
      <c r="N317" s="461"/>
      <c r="O317" s="420"/>
      <c r="P317" s="420"/>
      <c r="Q317" s="420"/>
    </row>
    <row r="318" spans="1:17" ht="63.75" customHeight="1">
      <c r="A318" s="213" t="s">
        <v>14</v>
      </c>
      <c r="B318" s="676" t="s">
        <v>151</v>
      </c>
      <c r="C318" s="487" t="s">
        <v>92</v>
      </c>
      <c r="D318" s="251" t="s">
        <v>69</v>
      </c>
      <c r="E318" s="235" t="s">
        <v>65</v>
      </c>
      <c r="F318" s="251" t="s">
        <v>68</v>
      </c>
      <c r="G318" s="487" t="s">
        <v>92</v>
      </c>
      <c r="H318" s="251" t="s">
        <v>68</v>
      </c>
      <c r="I318" s="359"/>
      <c r="J318" s="389" t="str">
        <f t="shared" si="85"/>
        <v>GASTROENTEROLOGIA Dott Picchio</v>
      </c>
      <c r="K318" s="387">
        <f t="shared" si="94"/>
        <v>12</v>
      </c>
      <c r="L318" s="388">
        <f t="shared" si="89"/>
        <v>15</v>
      </c>
      <c r="M318" s="391" t="str">
        <f t="shared" si="95"/>
        <v xml:space="preserve"> </v>
      </c>
      <c r="N318" s="461"/>
      <c r="O318" s="420"/>
      <c r="P318" s="420"/>
      <c r="Q318" s="420"/>
    </row>
    <row r="319" spans="1:17" ht="63.75" customHeight="1">
      <c r="A319" s="213" t="s">
        <v>16</v>
      </c>
      <c r="B319" s="676" t="s">
        <v>152</v>
      </c>
      <c r="C319" s="487" t="s">
        <v>92</v>
      </c>
      <c r="D319" s="251" t="s">
        <v>69</v>
      </c>
      <c r="E319" s="487" t="s">
        <v>92</v>
      </c>
      <c r="F319" s="251" t="s">
        <v>68</v>
      </c>
      <c r="G319" s="487" t="s">
        <v>92</v>
      </c>
      <c r="H319" s="251" t="s">
        <v>68</v>
      </c>
      <c r="I319" s="359"/>
      <c r="J319" s="389" t="str">
        <f t="shared" si="85"/>
        <v>MALATTIE INFETTIVE Dott. Malagnino</v>
      </c>
      <c r="K319" s="387">
        <f t="shared" si="94"/>
        <v>15</v>
      </c>
      <c r="L319" s="388">
        <f t="shared" si="89"/>
        <v>15</v>
      </c>
      <c r="M319" s="391" t="str">
        <f t="shared" si="95"/>
        <v>FINITO</v>
      </c>
      <c r="N319" s="461"/>
      <c r="O319" s="420"/>
      <c r="P319" s="420"/>
      <c r="Q319" s="420"/>
    </row>
    <row r="320" spans="1:17" ht="63.75" customHeight="1">
      <c r="A320" s="213" t="s">
        <v>17</v>
      </c>
      <c r="B320" s="676" t="s">
        <v>153</v>
      </c>
      <c r="C320" s="487" t="s">
        <v>92</v>
      </c>
      <c r="D320" s="251" t="s">
        <v>69</v>
      </c>
      <c r="E320" s="487" t="s">
        <v>92</v>
      </c>
      <c r="F320" s="251" t="s">
        <v>68</v>
      </c>
      <c r="G320" s="487" t="s">
        <v>92</v>
      </c>
      <c r="H320" s="251" t="s">
        <v>68</v>
      </c>
      <c r="I320" s="359"/>
      <c r="J320" s="389" t="str">
        <f t="shared" si="85"/>
        <v>OSTETRICIA E GINECOLOGIA Dott. Tufi</v>
      </c>
      <c r="K320" s="387">
        <f t="shared" si="94"/>
        <v>9</v>
      </c>
      <c r="L320" s="388">
        <f t="shared" si="89"/>
        <v>30</v>
      </c>
      <c r="M320" s="389" t="str">
        <f t="shared" si="95"/>
        <v xml:space="preserve"> </v>
      </c>
      <c r="N320" s="461"/>
      <c r="O320" s="420"/>
      <c r="P320" s="420"/>
      <c r="Q320" s="420"/>
    </row>
    <row r="321" spans="1:17" ht="63.75" customHeight="1">
      <c r="A321" s="222"/>
      <c r="B321" s="680"/>
      <c r="C321" s="304"/>
      <c r="D321" s="304"/>
      <c r="E321" s="304"/>
      <c r="F321" s="304"/>
      <c r="G321" s="304"/>
      <c r="H321" s="304"/>
      <c r="I321" s="359"/>
      <c r="J321" s="389" t="str">
        <f t="shared" si="85"/>
        <v>PEDIATRIA Dott. Pulicati</v>
      </c>
      <c r="K321" s="387">
        <f t="shared" si="94"/>
        <v>21</v>
      </c>
      <c r="L321" s="388">
        <f t="shared" si="89"/>
        <v>30</v>
      </c>
      <c r="M321" s="389" t="str">
        <f t="shared" si="95"/>
        <v xml:space="preserve"> </v>
      </c>
      <c r="N321" s="461"/>
      <c r="O321" s="420"/>
      <c r="P321" s="420"/>
      <c r="Q321" s="420"/>
    </row>
    <row r="322" spans="1:17" ht="63.75" customHeight="1">
      <c r="A322" s="213" t="s">
        <v>18</v>
      </c>
      <c r="B322" s="680"/>
      <c r="C322" s="304"/>
      <c r="D322" s="235" t="s">
        <v>63</v>
      </c>
      <c r="E322" s="304"/>
      <c r="F322" s="251" t="s">
        <v>91</v>
      </c>
      <c r="G322" s="304"/>
      <c r="H322" s="304"/>
      <c r="I322" s="359"/>
      <c r="J322" s="389" t="str">
        <f t="shared" si="85"/>
        <v>INFERM.CA OSTETR GINEC Dott.ssa Favale</v>
      </c>
      <c r="K322" s="387">
        <f t="shared" si="94"/>
        <v>15</v>
      </c>
      <c r="L322" s="388">
        <f t="shared" si="89"/>
        <v>20</v>
      </c>
      <c r="M322" s="391" t="str">
        <f t="shared" si="95"/>
        <v xml:space="preserve"> </v>
      </c>
      <c r="N322" s="461"/>
      <c r="O322" s="420"/>
      <c r="P322" s="420"/>
      <c r="Q322" s="420"/>
    </row>
    <row r="323" spans="1:17" ht="63.75" customHeight="1">
      <c r="A323" s="213" t="s">
        <v>19</v>
      </c>
      <c r="B323" s="680"/>
      <c r="C323" s="304"/>
      <c r="D323" s="235" t="s">
        <v>63</v>
      </c>
      <c r="E323" s="304"/>
      <c r="F323" s="251" t="s">
        <v>91</v>
      </c>
      <c r="G323" s="304"/>
      <c r="H323" s="304"/>
      <c r="I323" s="359"/>
      <c r="J323" s="389" t="str">
        <f t="shared" si="85"/>
        <v>INF.CA CLIN NEON PED Dott.ssa Sandroni</v>
      </c>
      <c r="K323" s="387">
        <f t="shared" si="94"/>
        <v>24</v>
      </c>
      <c r="L323" s="388">
        <f t="shared" si="89"/>
        <v>35</v>
      </c>
      <c r="M323" s="391" t="str">
        <f t="shared" si="95"/>
        <v xml:space="preserve"> </v>
      </c>
      <c r="N323" s="461"/>
      <c r="O323" s="420"/>
      <c r="P323" s="420"/>
      <c r="Q323" s="420"/>
    </row>
    <row r="324" spans="1:17" ht="63.75" customHeight="1">
      <c r="A324" s="213" t="s">
        <v>20</v>
      </c>
      <c r="B324" s="680"/>
      <c r="C324" s="304"/>
      <c r="D324" s="235" t="s">
        <v>63</v>
      </c>
      <c r="E324" s="304"/>
      <c r="F324" s="251" t="s">
        <v>91</v>
      </c>
      <c r="G324" s="304"/>
      <c r="H324" s="304"/>
      <c r="I324" s="359"/>
      <c r="J324" s="389" t="str">
        <f t="shared" si="85"/>
        <v>INF.CA CLIN MED SPEC DOTT.CARPICO</v>
      </c>
      <c r="K324" s="387">
        <f t="shared" si="94"/>
        <v>12</v>
      </c>
      <c r="L324" s="388">
        <f t="shared" si="89"/>
        <v>30</v>
      </c>
      <c r="M324" s="391" t="str">
        <f t="shared" si="95"/>
        <v xml:space="preserve"> </v>
      </c>
      <c r="N324" s="461"/>
      <c r="O324" s="420"/>
      <c r="P324" s="420"/>
      <c r="Q324" s="420"/>
    </row>
    <row r="325" spans="1:17" ht="63.75" customHeight="1">
      <c r="A325" s="227"/>
      <c r="B325" s="680"/>
      <c r="C325" s="304"/>
      <c r="D325" s="235" t="s">
        <v>138</v>
      </c>
      <c r="E325" s="304"/>
      <c r="F325" s="304"/>
      <c r="G325" s="304"/>
      <c r="H325" s="304"/>
      <c r="I325" s="359"/>
      <c r="J325" s="389" t="str">
        <f t="shared" si="85"/>
        <v>INF.CA CLIN CHI SPEC Dott.ssa Calcagni A.</v>
      </c>
      <c r="K325" s="387">
        <f t="shared" si="94"/>
        <v>12</v>
      </c>
      <c r="L325" s="388">
        <f t="shared" si="89"/>
        <v>30</v>
      </c>
      <c r="M325" s="391" t="str">
        <f t="shared" si="95"/>
        <v xml:space="preserve"> </v>
      </c>
      <c r="N325" s="461"/>
      <c r="O325" s="420"/>
      <c r="P325" s="420"/>
      <c r="Q325" s="420"/>
    </row>
    <row r="326" spans="1:17" ht="63.75" customHeight="1">
      <c r="A326" s="227"/>
      <c r="B326" s="691"/>
      <c r="C326" s="356"/>
      <c r="D326" s="373"/>
      <c r="E326" s="345"/>
      <c r="F326" s="345"/>
      <c r="G326" s="345"/>
      <c r="H326" s="345"/>
      <c r="I326" s="359"/>
      <c r="J326" s="389" t="str">
        <f t="shared" si="85"/>
        <v xml:space="preserve">INGLESE  </v>
      </c>
      <c r="K326" s="387">
        <f t="shared" si="94"/>
        <v>8</v>
      </c>
      <c r="L326" s="388">
        <f t="shared" si="89"/>
        <v>20</v>
      </c>
      <c r="M326" s="391" t="str">
        <f t="shared" si="95"/>
        <v xml:space="preserve"> </v>
      </c>
      <c r="N326" s="461"/>
      <c r="O326" s="420"/>
      <c r="P326" s="420"/>
      <c r="Q326" s="420"/>
    </row>
    <row r="327" spans="1:17" ht="63.75" customHeight="1">
      <c r="A327" s="227"/>
      <c r="B327" s="691"/>
      <c r="C327" s="356"/>
      <c r="D327" s="373"/>
      <c r="E327" s="373"/>
      <c r="F327" s="373"/>
      <c r="G327" s="373"/>
      <c r="H327" s="373"/>
      <c r="I327" s="359"/>
      <c r="J327" s="389" t="str">
        <f t="shared" si="85"/>
        <v>LAVORO DI GRUPPO MATERNO INFANTILE</v>
      </c>
      <c r="K327" s="387">
        <f t="shared" si="94"/>
        <v>3</v>
      </c>
      <c r="L327" s="388">
        <f t="shared" si="89"/>
        <v>5</v>
      </c>
      <c r="M327" s="391" t="str">
        <f t="shared" si="95"/>
        <v xml:space="preserve"> </v>
      </c>
      <c r="N327" s="461"/>
      <c r="O327" s="420"/>
      <c r="P327" s="420"/>
      <c r="Q327" s="420"/>
    </row>
    <row r="328" spans="1:17" ht="63.75" customHeight="1">
      <c r="A328" s="255"/>
      <c r="B328" s="667"/>
      <c r="C328" s="202" t="s">
        <v>1</v>
      </c>
      <c r="D328" s="202" t="s">
        <v>2</v>
      </c>
      <c r="E328" s="202" t="s">
        <v>3</v>
      </c>
      <c r="F328" s="202" t="s">
        <v>4</v>
      </c>
      <c r="G328" s="202" t="s">
        <v>5</v>
      </c>
      <c r="H328" s="202" t="s">
        <v>6</v>
      </c>
      <c r="I328" s="359"/>
      <c r="J328" s="389" t="str">
        <f t="shared" si="85"/>
        <v>PIANIFICAZIONE ASSISTENZIALE</v>
      </c>
      <c r="K328" s="387">
        <f t="shared" si="94"/>
        <v>9</v>
      </c>
      <c r="L328" s="388">
        <f t="shared" si="89"/>
        <v>11</v>
      </c>
      <c r="M328" s="391" t="str">
        <f t="shared" si="95"/>
        <v xml:space="preserve"> </v>
      </c>
      <c r="N328" s="461"/>
      <c r="O328" s="420"/>
      <c r="P328" s="420"/>
      <c r="Q328" s="420"/>
    </row>
    <row r="329" spans="1:17" ht="63.75" customHeight="1">
      <c r="A329" s="374"/>
      <c r="B329" s="668"/>
      <c r="C329" s="206">
        <v>44655</v>
      </c>
      <c r="D329" s="206">
        <v>44656</v>
      </c>
      <c r="E329" s="206">
        <v>44657</v>
      </c>
      <c r="F329" s="206">
        <v>44658</v>
      </c>
      <c r="G329" s="206">
        <v>44659</v>
      </c>
      <c r="H329" s="206">
        <v>44660</v>
      </c>
      <c r="I329" s="360"/>
      <c r="J329" s="466" t="str">
        <f t="shared" si="85"/>
        <v>LAB 2/ ATT SEMIN</v>
      </c>
      <c r="K329" s="408">
        <f t="shared" si="94"/>
        <v>7</v>
      </c>
      <c r="L329" s="410">
        <f t="shared" si="89"/>
        <v>11</v>
      </c>
      <c r="M329" s="429" t="str">
        <f>IF(K324=L324,"FINITO"," ")</f>
        <v xml:space="preserve"> </v>
      </c>
      <c r="N329" s="420"/>
      <c r="O329" s="420"/>
      <c r="P329" s="420"/>
      <c r="Q329" s="420"/>
    </row>
    <row r="330" spans="1:17" ht="63.75" customHeight="1">
      <c r="A330" s="232" t="s">
        <v>145</v>
      </c>
      <c r="B330" s="666" t="s">
        <v>146</v>
      </c>
      <c r="C330" s="289" t="s">
        <v>118</v>
      </c>
      <c r="D330" s="289" t="s">
        <v>119</v>
      </c>
      <c r="E330" s="289" t="s">
        <v>118</v>
      </c>
      <c r="F330" s="289" t="s">
        <v>119</v>
      </c>
      <c r="G330" s="289" t="s">
        <v>118</v>
      </c>
      <c r="H330" s="289" t="s">
        <v>119</v>
      </c>
      <c r="I330" s="359"/>
      <c r="J330" s="389" t="str">
        <f aca="true" t="shared" si="96" ref="J330:J393">J314</f>
        <v>ONCOLOGIA D.ott. Torino</v>
      </c>
      <c r="K330" s="387">
        <f aca="true" t="shared" si="97" ref="K330:K345">COUNTIF(C$331:H$340,J330)+K314</f>
        <v>18</v>
      </c>
      <c r="L330" s="388">
        <f t="shared" si="89"/>
        <v>20</v>
      </c>
      <c r="M330" s="391" t="str">
        <f aca="true" t="shared" si="98" ref="M330:M344">IF(K330=L330,"FINITO"," ")</f>
        <v xml:space="preserve"> </v>
      </c>
      <c r="N330" s="461"/>
      <c r="O330" s="420"/>
      <c r="P330" s="420"/>
      <c r="Q330" s="420"/>
    </row>
    <row r="331" spans="1:17" ht="63.75" customHeight="1">
      <c r="A331" s="213" t="s">
        <v>10</v>
      </c>
      <c r="B331" s="676" t="s">
        <v>147</v>
      </c>
      <c r="C331" s="235" t="s">
        <v>64</v>
      </c>
      <c r="D331" s="251" t="s">
        <v>70</v>
      </c>
      <c r="E331" s="235" t="s">
        <v>65</v>
      </c>
      <c r="F331" s="486" t="s">
        <v>71</v>
      </c>
      <c r="G331" s="486" t="s">
        <v>71</v>
      </c>
      <c r="H331" s="486" t="s">
        <v>90</v>
      </c>
      <c r="I331" s="359"/>
      <c r="J331" s="389" t="str">
        <f t="shared" si="96"/>
        <v>MEDICINA INTERNA SPEC Dott. Falasca</v>
      </c>
      <c r="K331" s="387">
        <f t="shared" si="97"/>
        <v>20</v>
      </c>
      <c r="L331" s="388">
        <f t="shared" si="89"/>
        <v>20</v>
      </c>
      <c r="M331" s="391" t="str">
        <f t="shared" si="98"/>
        <v>FINITO</v>
      </c>
      <c r="N331" s="461"/>
      <c r="O331" s="420"/>
      <c r="P331" s="420"/>
      <c r="Q331" s="420"/>
    </row>
    <row r="332" spans="1:17" ht="63.75" customHeight="1">
      <c r="A332" s="213" t="s">
        <v>12</v>
      </c>
      <c r="B332" s="676" t="s">
        <v>149</v>
      </c>
      <c r="C332" s="235" t="s">
        <v>64</v>
      </c>
      <c r="D332" s="251" t="s">
        <v>70</v>
      </c>
      <c r="E332" s="235" t="s">
        <v>65</v>
      </c>
      <c r="F332" s="486" t="s">
        <v>71</v>
      </c>
      <c r="G332" s="486" t="s">
        <v>71</v>
      </c>
      <c r="H332" s="486" t="s">
        <v>90</v>
      </c>
      <c r="I332" s="359"/>
      <c r="J332" s="389" t="str">
        <f t="shared" si="96"/>
        <v>UROLOGIA Dott. De Santis</v>
      </c>
      <c r="K332" s="387">
        <f t="shared" si="97"/>
        <v>15</v>
      </c>
      <c r="L332" s="388">
        <f t="shared" si="89"/>
        <v>20</v>
      </c>
      <c r="M332" s="391" t="str">
        <f t="shared" si="98"/>
        <v xml:space="preserve"> </v>
      </c>
      <c r="N332" s="461"/>
      <c r="O332" s="420"/>
      <c r="P332" s="420"/>
      <c r="Q332" s="420"/>
    </row>
    <row r="333" spans="1:17" ht="63.75" customHeight="1">
      <c r="A333" s="213" t="s">
        <v>13</v>
      </c>
      <c r="B333" s="676" t="s">
        <v>150</v>
      </c>
      <c r="C333" s="235" t="s">
        <v>64</v>
      </c>
      <c r="D333" s="251" t="s">
        <v>69</v>
      </c>
      <c r="E333" s="235" t="s">
        <v>65</v>
      </c>
      <c r="F333" s="486" t="s">
        <v>71</v>
      </c>
      <c r="G333" s="486" t="s">
        <v>71</v>
      </c>
      <c r="H333" s="486" t="s">
        <v>90</v>
      </c>
      <c r="I333" s="359"/>
      <c r="J333" s="389" t="str">
        <f t="shared" si="96"/>
        <v>CHIRURGIA GENERALE SPEC Dott.Corvese</v>
      </c>
      <c r="K333" s="387">
        <f t="shared" si="97"/>
        <v>25</v>
      </c>
      <c r="L333" s="388">
        <f t="shared" si="89"/>
        <v>40</v>
      </c>
      <c r="M333" s="391" t="str">
        <f t="shared" si="98"/>
        <v xml:space="preserve"> </v>
      </c>
      <c r="N333" s="461"/>
      <c r="O333" s="420"/>
      <c r="P333" s="420"/>
      <c r="Q333" s="420"/>
    </row>
    <row r="334" spans="1:17" ht="63.75" customHeight="1">
      <c r="A334" s="213" t="s">
        <v>14</v>
      </c>
      <c r="B334" s="676" t="s">
        <v>151</v>
      </c>
      <c r="C334" s="486" t="s">
        <v>137</v>
      </c>
      <c r="D334" s="251" t="s">
        <v>69</v>
      </c>
      <c r="E334" s="487" t="s">
        <v>92</v>
      </c>
      <c r="F334" s="251" t="s">
        <v>68</v>
      </c>
      <c r="G334" s="235" t="s">
        <v>135</v>
      </c>
      <c r="H334" s="486" t="s">
        <v>90</v>
      </c>
      <c r="I334" s="359"/>
      <c r="J334" s="389" t="str">
        <f t="shared" si="96"/>
        <v>GASTROENTEROLOGIA Dott Picchio</v>
      </c>
      <c r="K334" s="387">
        <f t="shared" si="97"/>
        <v>12</v>
      </c>
      <c r="L334" s="388">
        <f t="shared" si="89"/>
        <v>15</v>
      </c>
      <c r="M334" s="391" t="str">
        <f t="shared" si="98"/>
        <v xml:space="preserve"> </v>
      </c>
      <c r="N334" s="461"/>
      <c r="O334" s="420"/>
      <c r="P334" s="420"/>
      <c r="Q334" s="420"/>
    </row>
    <row r="335" spans="1:17" ht="63.75" customHeight="1">
      <c r="A335" s="213" t="s">
        <v>16</v>
      </c>
      <c r="B335" s="676" t="s">
        <v>152</v>
      </c>
      <c r="C335" s="486" t="s">
        <v>137</v>
      </c>
      <c r="D335" s="251" t="s">
        <v>91</v>
      </c>
      <c r="E335" s="487" t="s">
        <v>92</v>
      </c>
      <c r="F335" s="251" t="s">
        <v>68</v>
      </c>
      <c r="G335" s="235" t="s">
        <v>135</v>
      </c>
      <c r="H335" s="486" t="s">
        <v>90</v>
      </c>
      <c r="I335" s="359"/>
      <c r="J335" s="389" t="str">
        <f t="shared" si="96"/>
        <v>MALATTIE INFETTIVE Dott. Malagnino</v>
      </c>
      <c r="K335" s="387">
        <f t="shared" si="97"/>
        <v>15</v>
      </c>
      <c r="L335" s="388">
        <f t="shared" si="89"/>
        <v>15</v>
      </c>
      <c r="M335" s="391" t="str">
        <f t="shared" si="98"/>
        <v>FINITO</v>
      </c>
      <c r="N335" s="461"/>
      <c r="O335" s="420"/>
      <c r="P335" s="420"/>
      <c r="Q335" s="420"/>
    </row>
    <row r="336" spans="1:17" ht="63.75" customHeight="1">
      <c r="A336" s="213" t="s">
        <v>17</v>
      </c>
      <c r="B336" s="676" t="s">
        <v>153</v>
      </c>
      <c r="C336" s="486" t="s">
        <v>137</v>
      </c>
      <c r="D336" s="251" t="s">
        <v>91</v>
      </c>
      <c r="E336" s="487" t="s">
        <v>92</v>
      </c>
      <c r="F336" s="251" t="s">
        <v>68</v>
      </c>
      <c r="H336" s="486" t="s">
        <v>90</v>
      </c>
      <c r="I336" s="359"/>
      <c r="J336" s="389" t="str">
        <f t="shared" si="96"/>
        <v>OSTETRICIA E GINECOLOGIA Dott. Tufi</v>
      </c>
      <c r="K336" s="387">
        <f t="shared" si="97"/>
        <v>14</v>
      </c>
      <c r="L336" s="388">
        <f t="shared" si="89"/>
        <v>30</v>
      </c>
      <c r="M336" s="389" t="str">
        <f t="shared" si="98"/>
        <v xml:space="preserve"> </v>
      </c>
      <c r="N336" s="461"/>
      <c r="O336" s="420"/>
      <c r="P336" s="420"/>
      <c r="Q336" s="420"/>
    </row>
    <row r="337" spans="1:17" ht="63.75" customHeight="1">
      <c r="A337" s="222"/>
      <c r="B337" s="680"/>
      <c r="C337" s="304"/>
      <c r="D337" s="304"/>
      <c r="E337" s="304"/>
      <c r="F337" s="304"/>
      <c r="H337" s="304"/>
      <c r="I337" s="359"/>
      <c r="J337" s="389" t="str">
        <f t="shared" si="96"/>
        <v>PEDIATRIA Dott. Pulicati</v>
      </c>
      <c r="K337" s="387">
        <f t="shared" si="97"/>
        <v>24</v>
      </c>
      <c r="L337" s="388">
        <f t="shared" si="89"/>
        <v>30</v>
      </c>
      <c r="M337" s="389" t="str">
        <f t="shared" si="98"/>
        <v xml:space="preserve"> </v>
      </c>
      <c r="N337" s="461"/>
      <c r="O337" s="420"/>
      <c r="P337" s="420"/>
      <c r="Q337" s="420"/>
    </row>
    <row r="338" spans="1:17" ht="63.75" customHeight="1">
      <c r="A338" s="213" t="s">
        <v>18</v>
      </c>
      <c r="B338" s="680"/>
      <c r="C338" s="304"/>
      <c r="D338" s="235" t="s">
        <v>63</v>
      </c>
      <c r="E338" s="304"/>
      <c r="F338" s="251" t="s">
        <v>91</v>
      </c>
      <c r="G338" s="304"/>
      <c r="H338" s="304"/>
      <c r="I338" s="359"/>
      <c r="J338" s="389" t="str">
        <f t="shared" si="96"/>
        <v>INFERM.CA OSTETR GINEC Dott.ssa Favale</v>
      </c>
      <c r="K338" s="387">
        <f t="shared" si="97"/>
        <v>17</v>
      </c>
      <c r="L338" s="388">
        <f t="shared" si="89"/>
        <v>20</v>
      </c>
      <c r="M338" s="391" t="str">
        <f t="shared" si="98"/>
        <v xml:space="preserve"> </v>
      </c>
      <c r="N338" s="461"/>
      <c r="O338" s="420"/>
      <c r="P338" s="420"/>
      <c r="Q338" s="420"/>
    </row>
    <row r="339" spans="1:17" ht="63.75" customHeight="1">
      <c r="A339" s="213" t="s">
        <v>19</v>
      </c>
      <c r="B339" s="680"/>
      <c r="C339" s="304"/>
      <c r="D339" s="235" t="s">
        <v>63</v>
      </c>
      <c r="E339" s="304"/>
      <c r="F339" s="251" t="s">
        <v>91</v>
      </c>
      <c r="G339" s="304"/>
      <c r="H339" s="304"/>
      <c r="I339" s="359"/>
      <c r="J339" s="389" t="str">
        <f t="shared" si="96"/>
        <v>INF.CA CLIN NEON PED Dott.ssa Sandroni</v>
      </c>
      <c r="K339" s="387">
        <f t="shared" si="97"/>
        <v>26</v>
      </c>
      <c r="L339" s="388">
        <f t="shared" si="89"/>
        <v>35</v>
      </c>
      <c r="M339" s="391" t="str">
        <f t="shared" si="98"/>
        <v xml:space="preserve"> </v>
      </c>
      <c r="N339" s="461"/>
      <c r="O339" s="420"/>
      <c r="P339" s="420"/>
      <c r="Q339" s="420"/>
    </row>
    <row r="340" spans="1:17" ht="63.75" customHeight="1">
      <c r="A340" s="213" t="s">
        <v>20</v>
      </c>
      <c r="B340" s="680"/>
      <c r="C340" s="304"/>
      <c r="D340" s="235" t="s">
        <v>63</v>
      </c>
      <c r="E340" s="304"/>
      <c r="F340" s="251" t="s">
        <v>91</v>
      </c>
      <c r="G340" s="304"/>
      <c r="H340" s="304"/>
      <c r="I340" s="359"/>
      <c r="J340" s="389" t="str">
        <f t="shared" si="96"/>
        <v>INF.CA CLIN MED SPEC DOTT.CARPICO</v>
      </c>
      <c r="K340" s="387">
        <f t="shared" si="97"/>
        <v>18</v>
      </c>
      <c r="L340" s="388">
        <f t="shared" si="89"/>
        <v>30</v>
      </c>
      <c r="M340" s="391" t="str">
        <f t="shared" si="98"/>
        <v xml:space="preserve"> </v>
      </c>
      <c r="N340" s="461"/>
      <c r="O340" s="420"/>
      <c r="P340" s="420"/>
      <c r="Q340" s="420"/>
    </row>
    <row r="341" spans="1:17" ht="63.75" customHeight="1">
      <c r="A341" s="227"/>
      <c r="B341" s="680"/>
      <c r="C341" s="304"/>
      <c r="D341" s="235" t="s">
        <v>138</v>
      </c>
      <c r="E341" s="304"/>
      <c r="F341" s="342"/>
      <c r="G341" s="304"/>
      <c r="H341" s="342"/>
      <c r="I341" s="359"/>
      <c r="J341" s="389" t="str">
        <f t="shared" si="96"/>
        <v>INF.CA CLIN CHI SPEC Dott.ssa Calcagni A.</v>
      </c>
      <c r="K341" s="387">
        <f t="shared" si="97"/>
        <v>18</v>
      </c>
      <c r="L341" s="388">
        <f t="shared" si="89"/>
        <v>30</v>
      </c>
      <c r="M341" s="391" t="str">
        <f t="shared" si="98"/>
        <v xml:space="preserve"> </v>
      </c>
      <c r="N341" s="461"/>
      <c r="O341" s="420"/>
      <c r="P341" s="420"/>
      <c r="Q341" s="420"/>
    </row>
    <row r="342" spans="1:17" ht="63.75" customHeight="1">
      <c r="A342" s="227"/>
      <c r="B342" s="691"/>
      <c r="C342" s="304"/>
      <c r="D342" s="373"/>
      <c r="E342" s="345"/>
      <c r="F342" s="345"/>
      <c r="G342" s="304"/>
      <c r="H342" s="342"/>
      <c r="I342" s="359"/>
      <c r="J342" s="389" t="str">
        <f t="shared" si="96"/>
        <v xml:space="preserve">INGLESE  </v>
      </c>
      <c r="K342" s="387">
        <f t="shared" si="97"/>
        <v>11</v>
      </c>
      <c r="L342" s="388">
        <f t="shared" si="89"/>
        <v>20</v>
      </c>
      <c r="M342" s="391" t="str">
        <f t="shared" si="98"/>
        <v xml:space="preserve"> </v>
      </c>
      <c r="N342" s="461"/>
      <c r="O342" s="420"/>
      <c r="P342" s="420"/>
      <c r="Q342" s="420"/>
    </row>
    <row r="343" spans="1:17" ht="63.75" customHeight="1">
      <c r="A343" s="227"/>
      <c r="B343" s="691"/>
      <c r="C343" s="304"/>
      <c r="D343" s="373"/>
      <c r="E343" s="345"/>
      <c r="F343" s="345"/>
      <c r="G343" s="345"/>
      <c r="H343" s="342"/>
      <c r="I343" s="359"/>
      <c r="J343" s="389" t="str">
        <f t="shared" si="96"/>
        <v>LAVORO DI GRUPPO MATERNO INFANTILE</v>
      </c>
      <c r="K343" s="387">
        <f t="shared" si="97"/>
        <v>3</v>
      </c>
      <c r="L343" s="388">
        <f aca="true" t="shared" si="99" ref="L343:L393">L327</f>
        <v>5</v>
      </c>
      <c r="M343" s="391" t="str">
        <f t="shared" si="98"/>
        <v xml:space="preserve"> </v>
      </c>
      <c r="N343" s="461"/>
      <c r="O343" s="420"/>
      <c r="P343" s="420"/>
      <c r="Q343" s="420"/>
    </row>
    <row r="344" spans="1:17" ht="63.75" customHeight="1">
      <c r="A344" s="255"/>
      <c r="B344" s="667"/>
      <c r="C344" s="202" t="s">
        <v>1</v>
      </c>
      <c r="D344" s="202" t="s">
        <v>2</v>
      </c>
      <c r="E344" s="202" t="s">
        <v>3</v>
      </c>
      <c r="F344" s="202" t="s">
        <v>4</v>
      </c>
      <c r="G344" s="202" t="s">
        <v>5</v>
      </c>
      <c r="H344" s="202" t="s">
        <v>6</v>
      </c>
      <c r="I344" s="359"/>
      <c r="J344" s="389" t="str">
        <f t="shared" si="96"/>
        <v>PIANIFICAZIONE ASSISTENZIALE</v>
      </c>
      <c r="K344" s="387">
        <f t="shared" si="97"/>
        <v>12</v>
      </c>
      <c r="L344" s="388">
        <f t="shared" si="99"/>
        <v>11</v>
      </c>
      <c r="M344" s="391" t="str">
        <f t="shared" si="98"/>
        <v xml:space="preserve"> </v>
      </c>
      <c r="N344" s="461"/>
      <c r="O344" s="420"/>
      <c r="P344" s="420"/>
      <c r="Q344" s="420"/>
    </row>
    <row r="345" spans="1:17" ht="63.75" customHeight="1">
      <c r="A345" s="259"/>
      <c r="B345" s="668"/>
      <c r="C345" s="206">
        <v>44662</v>
      </c>
      <c r="D345" s="206">
        <v>44663</v>
      </c>
      <c r="E345" s="206">
        <v>44664</v>
      </c>
      <c r="F345" s="206">
        <v>44665</v>
      </c>
      <c r="G345" s="206">
        <v>44666</v>
      </c>
      <c r="H345" s="206">
        <v>44667</v>
      </c>
      <c r="I345" s="360"/>
      <c r="J345" s="466" t="str">
        <f t="shared" si="96"/>
        <v>LAB 2/ ATT SEMIN</v>
      </c>
      <c r="K345" s="408">
        <f t="shared" si="97"/>
        <v>7</v>
      </c>
      <c r="L345" s="426">
        <f t="shared" si="99"/>
        <v>11</v>
      </c>
      <c r="M345" s="430"/>
      <c r="N345" s="420"/>
      <c r="O345" s="420"/>
      <c r="P345" s="420"/>
      <c r="Q345" s="420"/>
    </row>
    <row r="346" spans="1:17" ht="63.75" customHeight="1">
      <c r="A346" s="232" t="s">
        <v>145</v>
      </c>
      <c r="B346" s="666" t="s">
        <v>146</v>
      </c>
      <c r="C346" s="289" t="s">
        <v>118</v>
      </c>
      <c r="D346" s="289" t="s">
        <v>119</v>
      </c>
      <c r="E346" s="289" t="s">
        <v>118</v>
      </c>
      <c r="F346" s="289" t="s">
        <v>119</v>
      </c>
      <c r="G346" s="477"/>
      <c r="H346" s="477"/>
      <c r="I346" s="359"/>
      <c r="J346" s="389" t="str">
        <f t="shared" si="96"/>
        <v>ONCOLOGIA D.ott. Torino</v>
      </c>
      <c r="K346" s="387">
        <f aca="true" t="shared" si="100" ref="K346:K361">COUNTIF(C$347:H$356,J346)+K330</f>
        <v>18</v>
      </c>
      <c r="L346" s="388">
        <f t="shared" si="99"/>
        <v>20</v>
      </c>
      <c r="M346" s="391" t="str">
        <f aca="true" t="shared" si="101" ref="M346:M393">IF(K346=L346,"FINITO"," ")</f>
        <v xml:space="preserve"> </v>
      </c>
      <c r="N346" s="461"/>
      <c r="O346" s="420"/>
      <c r="P346" s="420"/>
      <c r="Q346" s="420"/>
    </row>
    <row r="347" spans="1:17" ht="63.75" customHeight="1">
      <c r="A347" s="213" t="s">
        <v>10</v>
      </c>
      <c r="B347" s="676" t="s">
        <v>147</v>
      </c>
      <c r="C347" s="235" t="s">
        <v>64</v>
      </c>
      <c r="D347" s="251" t="s">
        <v>70</v>
      </c>
      <c r="E347" s="235" t="s">
        <v>65</v>
      </c>
      <c r="F347" s="486" t="s">
        <v>90</v>
      </c>
      <c r="G347" s="477"/>
      <c r="H347" s="477"/>
      <c r="I347" s="359"/>
      <c r="J347" s="389" t="str">
        <f t="shared" si="96"/>
        <v>MEDICINA INTERNA SPEC Dott. Falasca</v>
      </c>
      <c r="K347" s="387">
        <f t="shared" si="100"/>
        <v>20</v>
      </c>
      <c r="L347" s="388">
        <f t="shared" si="99"/>
        <v>20</v>
      </c>
      <c r="M347" s="391" t="str">
        <f t="shared" si="101"/>
        <v>FINITO</v>
      </c>
      <c r="N347" s="461"/>
      <c r="O347" s="420"/>
      <c r="P347" s="420"/>
      <c r="Q347" s="420"/>
    </row>
    <row r="348" spans="1:17" ht="63.75" customHeight="1">
      <c r="A348" s="213" t="s">
        <v>12</v>
      </c>
      <c r="B348" s="676" t="s">
        <v>149</v>
      </c>
      <c r="C348" s="235" t="s">
        <v>64</v>
      </c>
      <c r="D348" s="251" t="s">
        <v>70</v>
      </c>
      <c r="E348" s="235" t="s">
        <v>65</v>
      </c>
      <c r="F348" s="486" t="s">
        <v>90</v>
      </c>
      <c r="G348" s="477"/>
      <c r="H348" s="477"/>
      <c r="I348" s="359"/>
      <c r="J348" s="389" t="str">
        <f t="shared" si="96"/>
        <v>UROLOGIA Dott. De Santis</v>
      </c>
      <c r="K348" s="387">
        <f t="shared" si="100"/>
        <v>18</v>
      </c>
      <c r="L348" s="388">
        <f t="shared" si="99"/>
        <v>20</v>
      </c>
      <c r="M348" s="391" t="str">
        <f t="shared" si="101"/>
        <v xml:space="preserve"> </v>
      </c>
      <c r="N348" s="461"/>
      <c r="O348" s="420"/>
      <c r="P348" s="420"/>
      <c r="Q348" s="420"/>
    </row>
    <row r="349" spans="1:17" ht="63.75" customHeight="1">
      <c r="A349" s="213" t="s">
        <v>13</v>
      </c>
      <c r="B349" s="676" t="s">
        <v>150</v>
      </c>
      <c r="C349" s="235" t="s">
        <v>64</v>
      </c>
      <c r="D349" s="251" t="s">
        <v>70</v>
      </c>
      <c r="E349" s="235" t="s">
        <v>65</v>
      </c>
      <c r="F349" s="486" t="s">
        <v>90</v>
      </c>
      <c r="G349" s="477"/>
      <c r="H349" s="477"/>
      <c r="I349" s="359"/>
      <c r="J349" s="389" t="str">
        <f t="shared" si="96"/>
        <v>CHIRURGIA GENERALE SPEC Dott.Corvese</v>
      </c>
      <c r="K349" s="387">
        <f t="shared" si="100"/>
        <v>31</v>
      </c>
      <c r="L349" s="388">
        <f t="shared" si="99"/>
        <v>40</v>
      </c>
      <c r="M349" s="391" t="str">
        <f t="shared" si="101"/>
        <v xml:space="preserve"> </v>
      </c>
      <c r="N349" s="461"/>
      <c r="O349" s="420"/>
      <c r="P349" s="420"/>
      <c r="Q349" s="420"/>
    </row>
    <row r="350" spans="1:17" ht="63.75" customHeight="1">
      <c r="A350" s="213" t="s">
        <v>14</v>
      </c>
      <c r="B350" s="676" t="s">
        <v>151</v>
      </c>
      <c r="C350" s="487" t="s">
        <v>92</v>
      </c>
      <c r="D350" s="235" t="s">
        <v>66</v>
      </c>
      <c r="E350" s="487" t="s">
        <v>92</v>
      </c>
      <c r="F350" s="251" t="s">
        <v>70</v>
      </c>
      <c r="G350" s="477"/>
      <c r="H350" s="477"/>
      <c r="I350" s="359"/>
      <c r="J350" s="389" t="str">
        <f t="shared" si="96"/>
        <v>GASTROENTEROLOGIA Dott Picchio</v>
      </c>
      <c r="K350" s="387">
        <f t="shared" si="100"/>
        <v>15</v>
      </c>
      <c r="L350" s="388">
        <f t="shared" si="99"/>
        <v>15</v>
      </c>
      <c r="M350" s="391" t="str">
        <f t="shared" si="101"/>
        <v>FINITO</v>
      </c>
      <c r="N350" s="461"/>
      <c r="O350" s="420"/>
      <c r="P350" s="420"/>
      <c r="Q350" s="420"/>
    </row>
    <row r="351" spans="1:17" ht="63.75" customHeight="1">
      <c r="A351" s="213" t="s">
        <v>16</v>
      </c>
      <c r="B351" s="676" t="s">
        <v>152</v>
      </c>
      <c r="C351" s="487" t="s">
        <v>92</v>
      </c>
      <c r="D351" s="235" t="s">
        <v>66</v>
      </c>
      <c r="E351" s="487" t="s">
        <v>92</v>
      </c>
      <c r="F351" s="251" t="s">
        <v>70</v>
      </c>
      <c r="G351" s="477"/>
      <c r="H351" s="477"/>
      <c r="I351" s="359"/>
      <c r="J351" s="389" t="str">
        <f t="shared" si="96"/>
        <v>MALATTIE INFETTIVE Dott. Malagnino</v>
      </c>
      <c r="K351" s="387">
        <f t="shared" si="100"/>
        <v>15</v>
      </c>
      <c r="L351" s="388">
        <f t="shared" si="99"/>
        <v>15</v>
      </c>
      <c r="M351" s="391" t="str">
        <f t="shared" si="101"/>
        <v>FINITO</v>
      </c>
      <c r="N351" s="461"/>
      <c r="O351" s="420"/>
      <c r="P351" s="420"/>
      <c r="Q351" s="420"/>
    </row>
    <row r="352" spans="1:17" ht="63.75" customHeight="1">
      <c r="A352" s="213" t="s">
        <v>17</v>
      </c>
      <c r="B352" s="676" t="s">
        <v>153</v>
      </c>
      <c r="C352" s="487" t="s">
        <v>92</v>
      </c>
      <c r="D352" s="235" t="s">
        <v>66</v>
      </c>
      <c r="E352" s="487" t="s">
        <v>92</v>
      </c>
      <c r="F352" s="251" t="s">
        <v>70</v>
      </c>
      <c r="G352" s="477"/>
      <c r="H352" s="477"/>
      <c r="I352" s="359"/>
      <c r="J352" s="389" t="str">
        <f t="shared" si="96"/>
        <v>OSTETRICIA E GINECOLOGIA Dott. Tufi</v>
      </c>
      <c r="K352" s="387">
        <f t="shared" si="100"/>
        <v>17</v>
      </c>
      <c r="L352" s="388">
        <f t="shared" si="99"/>
        <v>30</v>
      </c>
      <c r="M352" s="389" t="str">
        <f t="shared" si="101"/>
        <v xml:space="preserve"> </v>
      </c>
      <c r="N352" s="461"/>
      <c r="O352" s="420"/>
      <c r="P352" s="420"/>
      <c r="Q352" s="420"/>
    </row>
    <row r="353" spans="1:17" ht="63.75" customHeight="1">
      <c r="A353" s="314"/>
      <c r="B353" s="668"/>
      <c r="C353" s="304"/>
      <c r="D353" s="304"/>
      <c r="E353" s="304"/>
      <c r="F353" s="304"/>
      <c r="G353" s="477"/>
      <c r="H353" s="477"/>
      <c r="I353" s="359"/>
      <c r="J353" s="389" t="str">
        <f t="shared" si="96"/>
        <v>PEDIATRIA Dott. Pulicati</v>
      </c>
      <c r="K353" s="387">
        <f t="shared" si="100"/>
        <v>24</v>
      </c>
      <c r="L353" s="388">
        <f t="shared" si="99"/>
        <v>30</v>
      </c>
      <c r="M353" s="389" t="str">
        <f t="shared" si="101"/>
        <v xml:space="preserve"> </v>
      </c>
      <c r="N353" s="461"/>
      <c r="O353" s="420"/>
      <c r="P353" s="420"/>
      <c r="Q353" s="420"/>
    </row>
    <row r="354" spans="1:17" ht="63.75" customHeight="1">
      <c r="A354" s="213" t="s">
        <v>18</v>
      </c>
      <c r="B354" s="668"/>
      <c r="C354" s="304"/>
      <c r="D354" s="251" t="s">
        <v>91</v>
      </c>
      <c r="E354" s="356"/>
      <c r="F354" s="235" t="s">
        <v>65</v>
      </c>
      <c r="G354" s="488"/>
      <c r="H354" s="485"/>
      <c r="I354" s="359"/>
      <c r="J354" s="389" t="str">
        <f t="shared" si="96"/>
        <v>INFERM.CA OSTETR GINEC Dott.ssa Favale</v>
      </c>
      <c r="K354" s="387">
        <f t="shared" si="100"/>
        <v>17</v>
      </c>
      <c r="L354" s="388">
        <f t="shared" si="99"/>
        <v>20</v>
      </c>
      <c r="M354" s="391" t="str">
        <f t="shared" si="101"/>
        <v xml:space="preserve"> </v>
      </c>
      <c r="N354" s="461"/>
      <c r="O354" s="420"/>
      <c r="P354" s="420"/>
      <c r="Q354" s="420"/>
    </row>
    <row r="355" spans="1:17" ht="63.75" customHeight="1">
      <c r="A355" s="213" t="s">
        <v>19</v>
      </c>
      <c r="B355" s="668"/>
      <c r="C355" s="304"/>
      <c r="D355" s="251" t="s">
        <v>91</v>
      </c>
      <c r="E355" s="356"/>
      <c r="F355" s="235" t="s">
        <v>65</v>
      </c>
      <c r="G355" s="488"/>
      <c r="H355" s="485"/>
      <c r="I355" s="359"/>
      <c r="J355" s="389" t="str">
        <f t="shared" si="96"/>
        <v>INF.CA CLIN NEON PED Dott.ssa Sandroni</v>
      </c>
      <c r="K355" s="387">
        <f t="shared" si="100"/>
        <v>32</v>
      </c>
      <c r="L355" s="388">
        <f t="shared" si="99"/>
        <v>35</v>
      </c>
      <c r="M355" s="391" t="str">
        <f t="shared" si="101"/>
        <v xml:space="preserve"> </v>
      </c>
      <c r="N355" s="461"/>
      <c r="O355" s="420"/>
      <c r="P355" s="420"/>
      <c r="Q355" s="420"/>
    </row>
    <row r="356" spans="1:17" ht="63.75" customHeight="1">
      <c r="A356" s="213" t="s">
        <v>20</v>
      </c>
      <c r="B356" s="668"/>
      <c r="C356" s="304"/>
      <c r="D356" s="251" t="s">
        <v>91</v>
      </c>
      <c r="E356" s="356"/>
      <c r="F356" s="235" t="s">
        <v>65</v>
      </c>
      <c r="G356" s="488"/>
      <c r="H356" s="485"/>
      <c r="I356" s="359"/>
      <c r="J356" s="389" t="str">
        <f t="shared" si="96"/>
        <v>INF.CA CLIN MED SPEC DOTT.CARPICO</v>
      </c>
      <c r="K356" s="387">
        <f t="shared" si="100"/>
        <v>21</v>
      </c>
      <c r="L356" s="388">
        <f t="shared" si="99"/>
        <v>30</v>
      </c>
      <c r="M356" s="391" t="str">
        <f t="shared" si="101"/>
        <v xml:space="preserve"> </v>
      </c>
      <c r="N356" s="461"/>
      <c r="O356" s="420"/>
      <c r="P356" s="420"/>
      <c r="Q356" s="420"/>
    </row>
    <row r="357" spans="1:17" ht="63.75" customHeight="1">
      <c r="A357" s="227"/>
      <c r="B357" s="668"/>
      <c r="C357" s="304"/>
      <c r="D357" s="304"/>
      <c r="E357" s="345"/>
      <c r="F357" s="342"/>
      <c r="G357" s="479"/>
      <c r="H357" s="485"/>
      <c r="I357" s="359"/>
      <c r="J357" s="389" t="str">
        <f t="shared" si="96"/>
        <v>INF.CA CLIN CHI SPEC Dott.ssa Calcagni A.</v>
      </c>
      <c r="K357" s="387">
        <f t="shared" si="100"/>
        <v>18</v>
      </c>
      <c r="L357" s="388">
        <f t="shared" si="99"/>
        <v>30</v>
      </c>
      <c r="M357" s="391" t="str">
        <f t="shared" si="101"/>
        <v xml:space="preserve"> </v>
      </c>
      <c r="N357" s="461"/>
      <c r="O357" s="420"/>
      <c r="P357" s="420"/>
      <c r="Q357" s="420"/>
    </row>
    <row r="358" spans="1:17" ht="63.75" customHeight="1">
      <c r="A358" s="227"/>
      <c r="B358" s="668"/>
      <c r="C358" s="356"/>
      <c r="D358" s="373"/>
      <c r="E358" s="345"/>
      <c r="F358" s="345"/>
      <c r="G358" s="479"/>
      <c r="H358" s="479"/>
      <c r="I358" s="359"/>
      <c r="J358" s="389" t="str">
        <f t="shared" si="96"/>
        <v xml:space="preserve">INGLESE  </v>
      </c>
      <c r="K358" s="387">
        <f t="shared" si="100"/>
        <v>17</v>
      </c>
      <c r="L358" s="388">
        <f t="shared" si="99"/>
        <v>20</v>
      </c>
      <c r="M358" s="391" t="str">
        <f t="shared" si="101"/>
        <v xml:space="preserve"> </v>
      </c>
      <c r="N358" s="461"/>
      <c r="O358" s="420"/>
      <c r="P358" s="420"/>
      <c r="Q358" s="420"/>
    </row>
    <row r="359" spans="1:17" ht="63.75" customHeight="1">
      <c r="A359" s="227"/>
      <c r="B359" s="668"/>
      <c r="C359" s="356"/>
      <c r="D359" s="373"/>
      <c r="E359" s="373"/>
      <c r="F359" s="373"/>
      <c r="G359" s="489"/>
      <c r="H359" s="489"/>
      <c r="I359" s="359"/>
      <c r="J359" s="389" t="str">
        <f t="shared" si="96"/>
        <v>LAVORO DI GRUPPO MATERNO INFANTILE</v>
      </c>
      <c r="K359" s="387">
        <f t="shared" si="100"/>
        <v>3</v>
      </c>
      <c r="L359" s="388">
        <f t="shared" si="99"/>
        <v>5</v>
      </c>
      <c r="M359" s="391" t="str">
        <f t="shared" si="101"/>
        <v xml:space="preserve"> </v>
      </c>
      <c r="N359" s="461"/>
      <c r="O359" s="420"/>
      <c r="P359" s="420"/>
      <c r="Q359" s="420"/>
    </row>
    <row r="360" spans="1:17" ht="63.75" customHeight="1">
      <c r="A360" s="227"/>
      <c r="B360" s="667"/>
      <c r="C360" s="202" t="s">
        <v>1</v>
      </c>
      <c r="D360" s="202" t="s">
        <v>2</v>
      </c>
      <c r="E360" s="202" t="s">
        <v>3</v>
      </c>
      <c r="F360" s="202" t="s">
        <v>4</v>
      </c>
      <c r="G360" s="202" t="s">
        <v>5</v>
      </c>
      <c r="H360" s="202" t="s">
        <v>6</v>
      </c>
      <c r="I360" s="359"/>
      <c r="J360" s="467" t="str">
        <f t="shared" si="96"/>
        <v>PIANIFICAZIONE ASSISTENZIALE</v>
      </c>
      <c r="K360" s="431">
        <f t="shared" si="100"/>
        <v>12</v>
      </c>
      <c r="L360" s="432">
        <f t="shared" si="99"/>
        <v>11</v>
      </c>
      <c r="M360" s="391" t="str">
        <f t="shared" si="101"/>
        <v xml:space="preserve"> </v>
      </c>
      <c r="N360" s="461"/>
      <c r="O360" s="420"/>
      <c r="P360" s="420"/>
      <c r="Q360" s="420"/>
    </row>
    <row r="361" spans="1:17" ht="63.75" customHeight="1">
      <c r="A361" s="358"/>
      <c r="B361" s="668"/>
      <c r="C361" s="206">
        <v>44669</v>
      </c>
      <c r="D361" s="206">
        <v>44670</v>
      </c>
      <c r="E361" s="206">
        <v>44671</v>
      </c>
      <c r="F361" s="206">
        <v>44672</v>
      </c>
      <c r="G361" s="206">
        <v>44673</v>
      </c>
      <c r="H361" s="206">
        <v>44674</v>
      </c>
      <c r="I361" s="360"/>
      <c r="J361" s="468" t="str">
        <f t="shared" si="96"/>
        <v>LAB 2/ ATT SEMIN</v>
      </c>
      <c r="K361" s="433">
        <f t="shared" si="100"/>
        <v>7</v>
      </c>
      <c r="L361" s="434">
        <f t="shared" si="99"/>
        <v>11</v>
      </c>
      <c r="M361" s="435" t="str">
        <f t="shared" si="101"/>
        <v xml:space="preserve"> </v>
      </c>
      <c r="N361" s="420"/>
      <c r="O361" s="420"/>
      <c r="P361" s="420"/>
      <c r="Q361" s="420"/>
    </row>
    <row r="362" spans="1:17" ht="63.75" customHeight="1">
      <c r="A362" s="232" t="s">
        <v>145</v>
      </c>
      <c r="B362" s="666" t="s">
        <v>146</v>
      </c>
      <c r="D362" s="289" t="s">
        <v>119</v>
      </c>
      <c r="E362" s="289" t="s">
        <v>118</v>
      </c>
      <c r="F362" s="289" t="s">
        <v>119</v>
      </c>
      <c r="G362" s="289" t="s">
        <v>118</v>
      </c>
      <c r="H362" s="289" t="s">
        <v>118</v>
      </c>
      <c r="I362" s="359"/>
      <c r="J362" s="389" t="str">
        <f t="shared" si="96"/>
        <v>ONCOLOGIA D.ott. Torino</v>
      </c>
      <c r="K362" s="387">
        <f aca="true" t="shared" si="102" ref="K362:K377">COUNTIF(C$363:H$372,J362)+K346</f>
        <v>18</v>
      </c>
      <c r="L362" s="388">
        <f t="shared" si="99"/>
        <v>20</v>
      </c>
      <c r="M362" s="391" t="str">
        <f t="shared" si="101"/>
        <v xml:space="preserve"> </v>
      </c>
      <c r="N362" s="461"/>
      <c r="O362" s="420"/>
      <c r="P362" s="420"/>
      <c r="Q362" s="420"/>
    </row>
    <row r="363" spans="1:17" ht="63.75" customHeight="1">
      <c r="A363" s="213" t="s">
        <v>10</v>
      </c>
      <c r="B363" s="676" t="s">
        <v>147</v>
      </c>
      <c r="C363" s="477"/>
      <c r="D363" s="486" t="s">
        <v>71</v>
      </c>
      <c r="E363" s="235" t="s">
        <v>65</v>
      </c>
      <c r="F363" s="486" t="s">
        <v>90</v>
      </c>
      <c r="G363" s="486" t="s">
        <v>71</v>
      </c>
      <c r="H363" s="486" t="s">
        <v>90</v>
      </c>
      <c r="I363" s="359"/>
      <c r="J363" s="389" t="str">
        <f t="shared" si="96"/>
        <v>MEDICINA INTERNA SPEC Dott. Falasca</v>
      </c>
      <c r="K363" s="387">
        <f t="shared" si="102"/>
        <v>20</v>
      </c>
      <c r="L363" s="388">
        <f t="shared" si="99"/>
        <v>20</v>
      </c>
      <c r="M363" s="391" t="str">
        <f t="shared" si="101"/>
        <v>FINITO</v>
      </c>
      <c r="N363" s="461"/>
      <c r="O363" s="420"/>
      <c r="P363" s="420"/>
      <c r="Q363" s="420"/>
    </row>
    <row r="364" spans="1:17" ht="63.75" customHeight="1">
      <c r="A364" s="213" t="s">
        <v>12</v>
      </c>
      <c r="B364" s="676" t="s">
        <v>149</v>
      </c>
      <c r="C364" s="477"/>
      <c r="D364" s="486" t="s">
        <v>71</v>
      </c>
      <c r="E364" s="235" t="s">
        <v>65</v>
      </c>
      <c r="F364" s="486" t="s">
        <v>90</v>
      </c>
      <c r="G364" s="486" t="s">
        <v>71</v>
      </c>
      <c r="H364" s="486" t="s">
        <v>90</v>
      </c>
      <c r="I364" s="359"/>
      <c r="J364" s="389" t="str">
        <f t="shared" si="96"/>
        <v>UROLOGIA Dott. De Santis</v>
      </c>
      <c r="K364" s="387">
        <f t="shared" si="102"/>
        <v>18</v>
      </c>
      <c r="L364" s="388">
        <f t="shared" si="99"/>
        <v>20</v>
      </c>
      <c r="M364" s="391" t="str">
        <f t="shared" si="101"/>
        <v xml:space="preserve"> </v>
      </c>
      <c r="N364" s="461"/>
      <c r="O364" s="420"/>
      <c r="P364" s="420"/>
      <c r="Q364" s="420"/>
    </row>
    <row r="365" spans="1:17" ht="63.75" customHeight="1">
      <c r="A365" s="213" t="s">
        <v>13</v>
      </c>
      <c r="B365" s="676" t="s">
        <v>150</v>
      </c>
      <c r="C365" s="477"/>
      <c r="D365" s="486" t="s">
        <v>71</v>
      </c>
      <c r="E365" s="235" t="s">
        <v>65</v>
      </c>
      <c r="F365" s="486" t="s">
        <v>90</v>
      </c>
      <c r="G365" s="486" t="s">
        <v>71</v>
      </c>
      <c r="H365" s="486" t="s">
        <v>90</v>
      </c>
      <c r="I365" s="359"/>
      <c r="J365" s="389" t="str">
        <f t="shared" si="96"/>
        <v>CHIRURGIA GENERALE SPEC Dott.Corvese</v>
      </c>
      <c r="K365" s="387">
        <f t="shared" si="102"/>
        <v>34</v>
      </c>
      <c r="L365" s="388">
        <f t="shared" si="99"/>
        <v>40</v>
      </c>
      <c r="M365" s="391" t="str">
        <f t="shared" si="101"/>
        <v xml:space="preserve"> </v>
      </c>
      <c r="N365" s="461"/>
      <c r="O365" s="420"/>
      <c r="P365" s="420"/>
      <c r="Q365" s="420"/>
    </row>
    <row r="366" spans="1:17" ht="63.75" customHeight="1">
      <c r="A366" s="213" t="s">
        <v>14</v>
      </c>
      <c r="B366" s="676" t="s">
        <v>151</v>
      </c>
      <c r="C366" s="477"/>
      <c r="D366" s="251" t="s">
        <v>69</v>
      </c>
      <c r="E366" s="235" t="s">
        <v>260</v>
      </c>
      <c r="F366" s="251" t="s">
        <v>68</v>
      </c>
      <c r="G366" s="665" t="s">
        <v>259</v>
      </c>
      <c r="H366" s="486" t="s">
        <v>90</v>
      </c>
      <c r="I366" s="359"/>
      <c r="J366" s="389" t="str">
        <f t="shared" si="96"/>
        <v>GASTROENTEROLOGIA Dott Picchio</v>
      </c>
      <c r="K366" s="387">
        <f t="shared" si="102"/>
        <v>15</v>
      </c>
      <c r="L366" s="388">
        <f t="shared" si="99"/>
        <v>15</v>
      </c>
      <c r="M366" s="391" t="str">
        <f t="shared" si="101"/>
        <v>FINITO</v>
      </c>
      <c r="N366" s="461"/>
      <c r="O366" s="420"/>
      <c r="P366" s="420"/>
      <c r="Q366" s="420"/>
    </row>
    <row r="367" spans="1:17" ht="63.75" customHeight="1">
      <c r="A367" s="213" t="s">
        <v>16</v>
      </c>
      <c r="B367" s="676" t="s">
        <v>152</v>
      </c>
      <c r="C367" s="477"/>
      <c r="D367" s="251" t="s">
        <v>69</v>
      </c>
      <c r="E367" s="235" t="s">
        <v>260</v>
      </c>
      <c r="F367" s="251" t="s">
        <v>68</v>
      </c>
      <c r="G367" s="665" t="s">
        <v>259</v>
      </c>
      <c r="H367" s="486" t="s">
        <v>90</v>
      </c>
      <c r="I367" s="359"/>
      <c r="J367" s="389" t="str">
        <f t="shared" si="96"/>
        <v>MALATTIE INFETTIVE Dott. Malagnino</v>
      </c>
      <c r="K367" s="387">
        <f t="shared" si="102"/>
        <v>15</v>
      </c>
      <c r="L367" s="388">
        <f t="shared" si="99"/>
        <v>15</v>
      </c>
      <c r="M367" s="391" t="str">
        <f t="shared" si="101"/>
        <v>FINITO</v>
      </c>
      <c r="N367" s="461"/>
      <c r="O367" s="420"/>
      <c r="P367" s="420"/>
      <c r="Q367" s="420"/>
    </row>
    <row r="368" spans="1:17" ht="63.75" customHeight="1">
      <c r="A368" s="213" t="s">
        <v>17</v>
      </c>
      <c r="B368" s="676" t="s">
        <v>153</v>
      </c>
      <c r="C368" s="477"/>
      <c r="D368" s="251" t="s">
        <v>69</v>
      </c>
      <c r="E368" s="235" t="s">
        <v>260</v>
      </c>
      <c r="F368" s="251" t="s">
        <v>68</v>
      </c>
      <c r="G368" s="665" t="s">
        <v>259</v>
      </c>
      <c r="H368" s="486" t="s">
        <v>90</v>
      </c>
      <c r="I368" s="359"/>
      <c r="J368" s="389" t="str">
        <f t="shared" si="96"/>
        <v>OSTETRICIA E GINECOLOGIA Dott. Tufi</v>
      </c>
      <c r="K368" s="387">
        <f t="shared" si="102"/>
        <v>23</v>
      </c>
      <c r="L368" s="388">
        <f t="shared" si="99"/>
        <v>30</v>
      </c>
      <c r="M368" s="389" t="str">
        <f t="shared" si="101"/>
        <v xml:space="preserve"> </v>
      </c>
      <c r="N368" s="461"/>
      <c r="O368" s="420"/>
      <c r="P368" s="420"/>
      <c r="Q368" s="420"/>
    </row>
    <row r="369" spans="1:17" ht="63.75" customHeight="1">
      <c r="A369" s="314"/>
      <c r="B369" s="680"/>
      <c r="C369" s="477"/>
      <c r="D369" s="345"/>
      <c r="E369" s="235" t="s">
        <v>260</v>
      </c>
      <c r="F369" s="345"/>
      <c r="G369" s="345"/>
      <c r="H369" s="342"/>
      <c r="I369" s="359"/>
      <c r="J369" s="389" t="str">
        <f t="shared" si="96"/>
        <v>PEDIATRIA Dott. Pulicati</v>
      </c>
      <c r="K369" s="387">
        <f t="shared" si="102"/>
        <v>27</v>
      </c>
      <c r="L369" s="388">
        <f t="shared" si="99"/>
        <v>30</v>
      </c>
      <c r="M369" s="389" t="str">
        <f t="shared" si="101"/>
        <v xml:space="preserve"> </v>
      </c>
      <c r="N369" s="461"/>
      <c r="O369" s="420"/>
      <c r="P369" s="420"/>
      <c r="Q369" s="420"/>
    </row>
    <row r="370" spans="1:17" ht="63.75" customHeight="1">
      <c r="A370" s="213" t="s">
        <v>18</v>
      </c>
      <c r="B370" s="681"/>
      <c r="C370" s="485"/>
      <c r="D370" s="251" t="s">
        <v>91</v>
      </c>
      <c r="E370" s="356"/>
      <c r="F370" s="251" t="s">
        <v>91</v>
      </c>
      <c r="G370" s="345"/>
      <c r="H370" s="342"/>
      <c r="I370" s="359"/>
      <c r="J370" s="389" t="str">
        <f t="shared" si="96"/>
        <v>INFERM.CA OSTETR GINEC Dott.ssa Favale</v>
      </c>
      <c r="K370" s="387">
        <f t="shared" si="102"/>
        <v>20</v>
      </c>
      <c r="L370" s="388">
        <f t="shared" si="99"/>
        <v>20</v>
      </c>
      <c r="M370" s="391" t="str">
        <f t="shared" si="101"/>
        <v>FINITO</v>
      </c>
      <c r="N370" s="461"/>
      <c r="O370" s="420"/>
      <c r="P370" s="420"/>
      <c r="Q370" s="420"/>
    </row>
    <row r="371" spans="1:17" ht="63.75" customHeight="1">
      <c r="A371" s="213" t="s">
        <v>19</v>
      </c>
      <c r="B371" s="681"/>
      <c r="C371" s="485"/>
      <c r="D371" s="251" t="s">
        <v>91</v>
      </c>
      <c r="E371" s="356"/>
      <c r="F371" s="251" t="s">
        <v>91</v>
      </c>
      <c r="G371" s="345"/>
      <c r="H371" s="342"/>
      <c r="I371" s="359"/>
      <c r="J371" s="389" t="str">
        <f t="shared" si="96"/>
        <v>INF.CA CLIN NEON PED Dott.ssa Sandroni</v>
      </c>
      <c r="K371" s="387">
        <f t="shared" si="102"/>
        <v>32</v>
      </c>
      <c r="L371" s="388">
        <f t="shared" si="99"/>
        <v>35</v>
      </c>
      <c r="M371" s="391" t="str">
        <f t="shared" si="101"/>
        <v xml:space="preserve"> </v>
      </c>
      <c r="N371" s="461"/>
      <c r="O371" s="420"/>
      <c r="P371" s="420"/>
      <c r="Q371" s="420"/>
    </row>
    <row r="372" spans="1:17" ht="63.75" customHeight="1">
      <c r="A372" s="213" t="s">
        <v>20</v>
      </c>
      <c r="B372" s="681"/>
      <c r="C372" s="485"/>
      <c r="D372" s="251" t="s">
        <v>91</v>
      </c>
      <c r="E372" s="356"/>
      <c r="F372" s="251" t="s">
        <v>91</v>
      </c>
      <c r="G372" s="345"/>
      <c r="H372" s="342"/>
      <c r="I372" s="359"/>
      <c r="J372" s="389" t="str">
        <f t="shared" si="96"/>
        <v>INF.CA CLIN MED SPEC DOTT.CARPICO</v>
      </c>
      <c r="K372" s="387">
        <f t="shared" si="102"/>
        <v>30</v>
      </c>
      <c r="L372" s="388">
        <f t="shared" si="99"/>
        <v>30</v>
      </c>
      <c r="M372" s="391" t="str">
        <f t="shared" si="101"/>
        <v>FINITO</v>
      </c>
      <c r="N372" s="461"/>
      <c r="O372" s="420"/>
      <c r="P372" s="420"/>
      <c r="Q372" s="420"/>
    </row>
    <row r="373" spans="1:17" ht="63.75" customHeight="1">
      <c r="A373" s="227"/>
      <c r="B373" s="680"/>
      <c r="C373" s="485"/>
      <c r="D373" s="664" t="s">
        <v>143</v>
      </c>
      <c r="E373" s="345"/>
      <c r="F373" s="342"/>
      <c r="G373" s="345"/>
      <c r="H373" s="342"/>
      <c r="I373" s="359"/>
      <c r="J373" s="389" t="str">
        <f t="shared" si="96"/>
        <v>INF.CA CLIN CHI SPEC Dott.ssa Calcagni A.</v>
      </c>
      <c r="K373" s="387">
        <f t="shared" si="102"/>
        <v>24</v>
      </c>
      <c r="L373" s="388">
        <f t="shared" si="99"/>
        <v>30</v>
      </c>
      <c r="M373" s="391" t="str">
        <f t="shared" si="101"/>
        <v xml:space="preserve"> </v>
      </c>
      <c r="N373" s="461"/>
      <c r="O373" s="420"/>
      <c r="P373" s="420"/>
      <c r="Q373" s="420"/>
    </row>
    <row r="374" spans="1:17" ht="63.75" customHeight="1">
      <c r="A374" s="227"/>
      <c r="B374" s="691"/>
      <c r="C374" s="479"/>
      <c r="D374" s="373"/>
      <c r="E374" s="345"/>
      <c r="F374" s="345"/>
      <c r="G374" s="345"/>
      <c r="H374" s="342"/>
      <c r="I374" s="359"/>
      <c r="J374" s="389" t="str">
        <f t="shared" si="96"/>
        <v xml:space="preserve">INGLESE  </v>
      </c>
      <c r="K374" s="387">
        <f t="shared" si="102"/>
        <v>17</v>
      </c>
      <c r="L374" s="388">
        <f t="shared" si="99"/>
        <v>20</v>
      </c>
      <c r="M374" s="391" t="str">
        <f t="shared" si="101"/>
        <v xml:space="preserve"> </v>
      </c>
      <c r="N374" s="461"/>
      <c r="O374" s="420"/>
      <c r="P374" s="420"/>
      <c r="Q374" s="420"/>
    </row>
    <row r="375" spans="1:17" ht="63.75" customHeight="1">
      <c r="A375" s="227"/>
      <c r="B375" s="691"/>
      <c r="C375" s="489"/>
      <c r="D375" s="373"/>
      <c r="E375" s="373"/>
      <c r="F375" s="373"/>
      <c r="G375" s="373"/>
      <c r="H375" s="342"/>
      <c r="I375" s="359"/>
      <c r="J375" s="389" t="str">
        <f t="shared" si="96"/>
        <v>LAVORO DI GRUPPO MATERNO INFANTILE</v>
      </c>
      <c r="K375" s="387">
        <f t="shared" si="102"/>
        <v>3</v>
      </c>
      <c r="L375" s="388">
        <f t="shared" si="99"/>
        <v>5</v>
      </c>
      <c r="M375" s="391" t="str">
        <f t="shared" si="101"/>
        <v xml:space="preserve"> </v>
      </c>
      <c r="N375" s="461"/>
      <c r="O375" s="420"/>
      <c r="P375" s="420"/>
      <c r="Q375" s="420"/>
    </row>
    <row r="376" spans="1:17" ht="63.75" customHeight="1">
      <c r="A376" s="375"/>
      <c r="B376" s="667"/>
      <c r="C376" s="202" t="s">
        <v>1</v>
      </c>
      <c r="D376" s="202" t="s">
        <v>2</v>
      </c>
      <c r="E376" s="202" t="s">
        <v>3</v>
      </c>
      <c r="F376" s="202" t="s">
        <v>4</v>
      </c>
      <c r="G376" s="202" t="s">
        <v>5</v>
      </c>
      <c r="H376" s="202" t="s">
        <v>6</v>
      </c>
      <c r="I376" s="359"/>
      <c r="J376" s="467" t="str">
        <f t="shared" si="96"/>
        <v>PIANIFICAZIONE ASSISTENZIALE</v>
      </c>
      <c r="K376" s="431">
        <f t="shared" si="102"/>
        <v>12</v>
      </c>
      <c r="L376" s="432">
        <f t="shared" si="99"/>
        <v>11</v>
      </c>
      <c r="M376" s="391" t="str">
        <f t="shared" si="101"/>
        <v xml:space="preserve"> </v>
      </c>
      <c r="N376" s="461"/>
      <c r="O376" s="420"/>
      <c r="P376" s="420"/>
      <c r="Q376" s="420"/>
    </row>
    <row r="377" spans="1:17" ht="63.75" customHeight="1">
      <c r="A377" s="374"/>
      <c r="B377" s="668"/>
      <c r="C377" s="206">
        <v>44676</v>
      </c>
      <c r="D377" s="206">
        <v>44677</v>
      </c>
      <c r="E377" s="206">
        <v>44678</v>
      </c>
      <c r="F377" s="206">
        <v>44679</v>
      </c>
      <c r="G377" s="206">
        <v>44680</v>
      </c>
      <c r="H377" s="206">
        <v>44681</v>
      </c>
      <c r="I377" s="360"/>
      <c r="J377" s="468" t="str">
        <f t="shared" si="96"/>
        <v>LAB 2/ ATT SEMIN</v>
      </c>
      <c r="K377" s="433">
        <f t="shared" si="102"/>
        <v>7</v>
      </c>
      <c r="L377" s="434">
        <f t="shared" si="99"/>
        <v>11</v>
      </c>
      <c r="M377" s="435" t="str">
        <f t="shared" si="101"/>
        <v xml:space="preserve"> </v>
      </c>
      <c r="N377" s="420"/>
      <c r="O377" s="420"/>
      <c r="P377" s="420"/>
      <c r="Q377" s="420"/>
    </row>
    <row r="378" spans="1:17" ht="63.75" customHeight="1">
      <c r="A378" s="232" t="s">
        <v>145</v>
      </c>
      <c r="B378" s="666" t="s">
        <v>146</v>
      </c>
      <c r="C378" s="477"/>
      <c r="D378" s="289" t="s">
        <v>119</v>
      </c>
      <c r="E378" s="289" t="s">
        <v>118</v>
      </c>
      <c r="F378" s="289" t="s">
        <v>119</v>
      </c>
      <c r="G378" s="289" t="s">
        <v>118</v>
      </c>
      <c r="H378" s="289" t="s">
        <v>119</v>
      </c>
      <c r="I378" s="359"/>
      <c r="J378" s="389" t="str">
        <f t="shared" si="96"/>
        <v>ONCOLOGIA D.ott. Torino</v>
      </c>
      <c r="K378" s="387">
        <f aca="true" t="shared" si="103" ref="K378:K393">COUNTIF(C$379:H$388,J378)+K362</f>
        <v>18</v>
      </c>
      <c r="L378" s="388">
        <f t="shared" si="99"/>
        <v>20</v>
      </c>
      <c r="M378" s="391" t="str">
        <f t="shared" si="101"/>
        <v xml:space="preserve"> </v>
      </c>
      <c r="N378" s="462" t="s">
        <v>141</v>
      </c>
      <c r="O378" s="420"/>
      <c r="P378" s="420"/>
      <c r="Q378" s="420"/>
    </row>
    <row r="379" spans="1:17" ht="63.75" customHeight="1">
      <c r="A379" s="213" t="s">
        <v>10</v>
      </c>
      <c r="B379" s="676" t="s">
        <v>147</v>
      </c>
      <c r="C379" s="477"/>
      <c r="D379" s="251" t="s">
        <v>70</v>
      </c>
      <c r="E379" s="235" t="s">
        <v>260</v>
      </c>
      <c r="F379" s="486" t="s">
        <v>71</v>
      </c>
      <c r="G379" s="235" t="s">
        <v>64</v>
      </c>
      <c r="H379" s="486" t="s">
        <v>71</v>
      </c>
      <c r="I379" s="359"/>
      <c r="J379" s="389" t="str">
        <f t="shared" si="96"/>
        <v>MEDICINA INTERNA SPEC Dott. Falasca</v>
      </c>
      <c r="K379" s="387">
        <f t="shared" si="103"/>
        <v>20</v>
      </c>
      <c r="L379" s="388">
        <f t="shared" si="99"/>
        <v>20</v>
      </c>
      <c r="M379" s="391" t="str">
        <f t="shared" si="101"/>
        <v>FINITO</v>
      </c>
      <c r="N379" s="461"/>
      <c r="O379" s="420"/>
      <c r="P379" s="420"/>
      <c r="Q379" s="420"/>
    </row>
    <row r="380" spans="1:17" ht="63.75" customHeight="1">
      <c r="A380" s="213" t="s">
        <v>12</v>
      </c>
      <c r="B380" s="676" t="s">
        <v>149</v>
      </c>
      <c r="C380" s="477"/>
      <c r="D380" s="251" t="s">
        <v>70</v>
      </c>
      <c r="E380" s="235" t="s">
        <v>260</v>
      </c>
      <c r="F380" s="486" t="s">
        <v>71</v>
      </c>
      <c r="G380" s="235" t="s">
        <v>64</v>
      </c>
      <c r="H380" s="486" t="s">
        <v>71</v>
      </c>
      <c r="I380" s="359"/>
      <c r="J380" s="389" t="str">
        <f t="shared" si="96"/>
        <v>UROLOGIA Dott. De Santis</v>
      </c>
      <c r="K380" s="387">
        <f t="shared" si="103"/>
        <v>20</v>
      </c>
      <c r="L380" s="388">
        <f t="shared" si="99"/>
        <v>20</v>
      </c>
      <c r="M380" s="391" t="str">
        <f t="shared" si="101"/>
        <v>FINITO</v>
      </c>
      <c r="N380" s="461"/>
      <c r="O380" s="420"/>
      <c r="P380" s="420"/>
      <c r="Q380" s="420"/>
    </row>
    <row r="381" spans="1:17" ht="63.75" customHeight="1">
      <c r="A381" s="213" t="s">
        <v>13</v>
      </c>
      <c r="B381" s="676" t="s">
        <v>150</v>
      </c>
      <c r="C381" s="477"/>
      <c r="D381" s="251" t="s">
        <v>70</v>
      </c>
      <c r="E381" s="235" t="s">
        <v>260</v>
      </c>
      <c r="F381" s="486" t="s">
        <v>71</v>
      </c>
      <c r="G381" s="235" t="s">
        <v>65</v>
      </c>
      <c r="H381" s="486" t="s">
        <v>71</v>
      </c>
      <c r="I381" s="359"/>
      <c r="J381" s="389" t="str">
        <f t="shared" si="96"/>
        <v>CHIRURGIA GENERALE SPEC Dott.Corvese</v>
      </c>
      <c r="K381" s="387">
        <f t="shared" si="103"/>
        <v>40</v>
      </c>
      <c r="L381" s="388">
        <f t="shared" si="99"/>
        <v>40</v>
      </c>
      <c r="M381" s="391" t="str">
        <f t="shared" si="101"/>
        <v>FINITO</v>
      </c>
      <c r="N381" s="461"/>
      <c r="O381" s="420"/>
      <c r="P381" s="420"/>
      <c r="Q381" s="420"/>
    </row>
    <row r="382" spans="1:17" ht="63.75" customHeight="1">
      <c r="A382" s="213" t="s">
        <v>14</v>
      </c>
      <c r="B382" s="676" t="s">
        <v>151</v>
      </c>
      <c r="C382" s="477"/>
      <c r="D382" s="235" t="s">
        <v>65</v>
      </c>
      <c r="E382" s="235" t="s">
        <v>260</v>
      </c>
      <c r="F382" s="487" t="s">
        <v>92</v>
      </c>
      <c r="G382" s="235" t="s">
        <v>65</v>
      </c>
      <c r="H382" s="251" t="s">
        <v>68</v>
      </c>
      <c r="I382" s="359"/>
      <c r="J382" s="389" t="str">
        <f t="shared" si="96"/>
        <v>GASTROENTEROLOGIA Dott Picchio</v>
      </c>
      <c r="K382" s="387">
        <f t="shared" si="103"/>
        <v>15</v>
      </c>
      <c r="L382" s="388">
        <f t="shared" si="99"/>
        <v>15</v>
      </c>
      <c r="M382" s="391" t="str">
        <f t="shared" si="101"/>
        <v>FINITO</v>
      </c>
      <c r="N382" s="461"/>
      <c r="O382" s="420"/>
      <c r="P382" s="420"/>
      <c r="Q382" s="420"/>
    </row>
    <row r="383" spans="1:17" ht="63.75" customHeight="1">
      <c r="A383" s="213" t="s">
        <v>16</v>
      </c>
      <c r="B383" s="676" t="s">
        <v>152</v>
      </c>
      <c r="C383" s="477"/>
      <c r="D383" s="235" t="s">
        <v>65</v>
      </c>
      <c r="E383" s="251" t="s">
        <v>106</v>
      </c>
      <c r="F383" s="487" t="s">
        <v>92</v>
      </c>
      <c r="G383" s="235" t="s">
        <v>65</v>
      </c>
      <c r="H383" s="251" t="s">
        <v>68</v>
      </c>
      <c r="I383" s="359"/>
      <c r="J383" s="389" t="str">
        <f t="shared" si="96"/>
        <v>MALATTIE INFETTIVE Dott. Malagnino</v>
      </c>
      <c r="K383" s="387">
        <f t="shared" si="103"/>
        <v>15</v>
      </c>
      <c r="L383" s="388">
        <f t="shared" si="99"/>
        <v>15</v>
      </c>
      <c r="M383" s="391" t="str">
        <f t="shared" si="101"/>
        <v>FINITO</v>
      </c>
      <c r="N383" s="461"/>
      <c r="O383" s="420"/>
      <c r="P383" s="420"/>
      <c r="Q383" s="420"/>
    </row>
    <row r="384" spans="1:17" ht="63.75" customHeight="1">
      <c r="A384" s="213" t="s">
        <v>17</v>
      </c>
      <c r="B384" s="676" t="s">
        <v>153</v>
      </c>
      <c r="C384" s="477"/>
      <c r="D384" s="235" t="s">
        <v>65</v>
      </c>
      <c r="E384" s="251" t="s">
        <v>106</v>
      </c>
      <c r="F384" s="487" t="s">
        <v>92</v>
      </c>
      <c r="G384" s="260" t="s">
        <v>159</v>
      </c>
      <c r="H384" s="251" t="s">
        <v>68</v>
      </c>
      <c r="I384" s="359"/>
      <c r="J384" s="389" t="str">
        <f t="shared" si="96"/>
        <v>OSTETRICIA E GINECOLOGIA Dott. Tufi</v>
      </c>
      <c r="K384" s="387">
        <f t="shared" si="103"/>
        <v>29</v>
      </c>
      <c r="L384" s="388">
        <f t="shared" si="99"/>
        <v>30</v>
      </c>
      <c r="M384" s="436" t="str">
        <f t="shared" si="101"/>
        <v xml:space="preserve"> </v>
      </c>
      <c r="N384" s="469" t="s">
        <v>142</v>
      </c>
      <c r="O384" s="420"/>
      <c r="P384" s="420"/>
      <c r="Q384" s="420"/>
    </row>
    <row r="385" spans="1:17" ht="63.75" customHeight="1">
      <c r="A385" s="222"/>
      <c r="B385" s="676"/>
      <c r="C385" s="477"/>
      <c r="D385" s="304"/>
      <c r="E385" s="356"/>
      <c r="F385" s="304"/>
      <c r="G385" s="356"/>
      <c r="H385" s="342"/>
      <c r="I385" s="359"/>
      <c r="J385" s="389" t="str">
        <f t="shared" si="96"/>
        <v>PEDIATRIA Dott. Pulicati</v>
      </c>
      <c r="K385" s="387">
        <f t="shared" si="103"/>
        <v>30</v>
      </c>
      <c r="L385" s="388">
        <f t="shared" si="99"/>
        <v>30</v>
      </c>
      <c r="M385" s="389" t="str">
        <f t="shared" si="101"/>
        <v>FINITO</v>
      </c>
      <c r="N385" s="461"/>
      <c r="O385" s="420"/>
      <c r="P385" s="420"/>
      <c r="Q385" s="420"/>
    </row>
    <row r="386" spans="1:17" ht="63.75" customHeight="1">
      <c r="A386" s="213" t="s">
        <v>18</v>
      </c>
      <c r="B386" s="676"/>
      <c r="C386" s="488"/>
      <c r="D386" s="251" t="s">
        <v>91</v>
      </c>
      <c r="E386" s="356"/>
      <c r="F386" s="251" t="s">
        <v>91</v>
      </c>
      <c r="G386" s="252" t="s">
        <v>139</v>
      </c>
      <c r="H386" s="342"/>
      <c r="I386" s="359"/>
      <c r="J386" s="389" t="str">
        <f t="shared" si="96"/>
        <v>INFERM.CA OSTETR GINEC Dott.ssa Favale</v>
      </c>
      <c r="K386" s="387">
        <f t="shared" si="103"/>
        <v>20</v>
      </c>
      <c r="L386" s="388">
        <f t="shared" si="99"/>
        <v>20</v>
      </c>
      <c r="M386" s="391" t="str">
        <f t="shared" si="101"/>
        <v>FINITO</v>
      </c>
      <c r="N386" s="461"/>
      <c r="O386" s="420"/>
      <c r="P386" s="420"/>
      <c r="Q386" s="420"/>
    </row>
    <row r="387" spans="1:17" ht="63.75" customHeight="1">
      <c r="A387" s="213" t="s">
        <v>19</v>
      </c>
      <c r="B387" s="676"/>
      <c r="C387" s="488"/>
      <c r="D387" s="251" t="s">
        <v>91</v>
      </c>
      <c r="E387" s="356"/>
      <c r="F387" s="251" t="s">
        <v>91</v>
      </c>
      <c r="G387" s="252" t="s">
        <v>139</v>
      </c>
      <c r="H387" s="342"/>
      <c r="I387" s="359"/>
      <c r="J387" s="389" t="str">
        <f t="shared" si="96"/>
        <v>INF.CA CLIN NEON PED Dott.ssa Sandroni</v>
      </c>
      <c r="K387" s="387">
        <f t="shared" si="103"/>
        <v>35</v>
      </c>
      <c r="L387" s="388">
        <f t="shared" si="99"/>
        <v>35</v>
      </c>
      <c r="M387" s="391" t="str">
        <f t="shared" si="101"/>
        <v>FINITO</v>
      </c>
      <c r="N387" s="461"/>
      <c r="O387" s="420"/>
      <c r="P387" s="420"/>
      <c r="Q387" s="420"/>
    </row>
    <row r="388" spans="1:17" ht="63.75" customHeight="1">
      <c r="A388" s="213" t="s">
        <v>20</v>
      </c>
      <c r="B388" s="676"/>
      <c r="C388" s="488"/>
      <c r="D388" s="251" t="s">
        <v>91</v>
      </c>
      <c r="E388" s="345"/>
      <c r="F388" s="251" t="s">
        <v>91</v>
      </c>
      <c r="G388" s="252" t="s">
        <v>139</v>
      </c>
      <c r="H388" s="342"/>
      <c r="I388" s="359"/>
      <c r="J388" s="389" t="str">
        <f t="shared" si="96"/>
        <v>INF.CA CLIN MED SPEC DOTT.CARPICO</v>
      </c>
      <c r="K388" s="387">
        <f t="shared" si="103"/>
        <v>30</v>
      </c>
      <c r="L388" s="388">
        <f t="shared" si="99"/>
        <v>30</v>
      </c>
      <c r="M388" s="391" t="str">
        <f t="shared" si="101"/>
        <v>FINITO</v>
      </c>
      <c r="N388" s="461"/>
      <c r="O388" s="420"/>
      <c r="P388" s="420"/>
      <c r="Q388" s="420"/>
    </row>
    <row r="389" spans="1:17" ht="63.75" customHeight="1">
      <c r="A389" s="213"/>
      <c r="B389" s="676"/>
      <c r="C389" s="479"/>
      <c r="D389" s="251" t="s">
        <v>143</v>
      </c>
      <c r="E389" s="345"/>
      <c r="F389" s="345"/>
      <c r="G389" s="345"/>
      <c r="H389" s="342"/>
      <c r="I389" s="359"/>
      <c r="J389" s="389" t="str">
        <f t="shared" si="96"/>
        <v>INF.CA CLIN CHI SPEC Dott.ssa Calcagni A.</v>
      </c>
      <c r="K389" s="387">
        <f t="shared" si="103"/>
        <v>30</v>
      </c>
      <c r="L389" s="388">
        <f t="shared" si="99"/>
        <v>30</v>
      </c>
      <c r="M389" s="391" t="str">
        <f t="shared" si="101"/>
        <v>FINITO</v>
      </c>
      <c r="N389" s="461"/>
      <c r="O389" s="420"/>
      <c r="P389" s="420"/>
      <c r="Q389" s="420"/>
    </row>
    <row r="390" spans="1:17" ht="63.75" customHeight="1">
      <c r="A390" s="227"/>
      <c r="B390" s="676"/>
      <c r="C390" s="479"/>
      <c r="D390" s="373"/>
      <c r="E390" s="345"/>
      <c r="F390" s="345"/>
      <c r="G390" s="345"/>
      <c r="H390" s="345"/>
      <c r="I390" s="359"/>
      <c r="J390" s="389" t="str">
        <f t="shared" si="96"/>
        <v xml:space="preserve">INGLESE  </v>
      </c>
      <c r="K390" s="387">
        <f t="shared" si="103"/>
        <v>20</v>
      </c>
      <c r="L390" s="388">
        <f t="shared" si="99"/>
        <v>20</v>
      </c>
      <c r="M390" s="391" t="str">
        <f t="shared" si="101"/>
        <v>FINITO</v>
      </c>
      <c r="N390" s="461"/>
      <c r="O390" s="420"/>
      <c r="P390" s="420"/>
      <c r="Q390" s="420"/>
    </row>
    <row r="391" spans="1:17" ht="63.75" customHeight="1">
      <c r="A391" s="227"/>
      <c r="B391" s="676"/>
      <c r="C391" s="489"/>
      <c r="D391" s="373"/>
      <c r="E391" s="373"/>
      <c r="F391" s="373"/>
      <c r="G391" s="373"/>
      <c r="H391" s="373"/>
      <c r="I391" s="359"/>
      <c r="J391" s="389" t="str">
        <f t="shared" si="96"/>
        <v>LAVORO DI GRUPPO MATERNO INFANTILE</v>
      </c>
      <c r="K391" s="387">
        <f t="shared" si="103"/>
        <v>5</v>
      </c>
      <c r="L391" s="388">
        <f t="shared" si="99"/>
        <v>5</v>
      </c>
      <c r="M391" s="391" t="str">
        <f t="shared" si="101"/>
        <v>FINITO</v>
      </c>
      <c r="N391" s="461"/>
      <c r="O391" s="420"/>
      <c r="P391" s="420"/>
      <c r="Q391" s="420"/>
    </row>
    <row r="392" spans="1:17" ht="63.75" customHeight="1">
      <c r="A392" s="227"/>
      <c r="B392" s="667"/>
      <c r="C392" s="202" t="s">
        <v>1</v>
      </c>
      <c r="D392" s="202" t="s">
        <v>2</v>
      </c>
      <c r="E392" s="202" t="s">
        <v>3</v>
      </c>
      <c r="F392" s="202" t="s">
        <v>4</v>
      </c>
      <c r="G392" s="202" t="s">
        <v>5</v>
      </c>
      <c r="H392" s="202" t="s">
        <v>6</v>
      </c>
      <c r="I392" s="359"/>
      <c r="J392" s="467" t="str">
        <f t="shared" si="96"/>
        <v>PIANIFICAZIONE ASSISTENZIALE</v>
      </c>
      <c r="K392" s="431">
        <f t="shared" si="103"/>
        <v>12</v>
      </c>
      <c r="L392" s="432">
        <f t="shared" si="99"/>
        <v>11</v>
      </c>
      <c r="M392" s="391" t="str">
        <f t="shared" si="101"/>
        <v xml:space="preserve"> </v>
      </c>
      <c r="N392" s="461"/>
      <c r="O392" s="420"/>
      <c r="P392" s="420"/>
      <c r="Q392" s="420"/>
    </row>
    <row r="393" spans="1:17" ht="63.75" customHeight="1">
      <c r="A393" s="288"/>
      <c r="B393" s="668"/>
      <c r="C393" s="206">
        <v>44683</v>
      </c>
      <c r="D393" s="206">
        <v>44684</v>
      </c>
      <c r="E393" s="206">
        <v>44685</v>
      </c>
      <c r="F393" s="206">
        <v>44686</v>
      </c>
      <c r="G393" s="206">
        <v>44687</v>
      </c>
      <c r="H393" s="206">
        <v>44688</v>
      </c>
      <c r="I393" s="360"/>
      <c r="J393" s="469" t="str">
        <f t="shared" si="96"/>
        <v>LAB 2/ ATT SEMIN</v>
      </c>
      <c r="K393" s="437">
        <f t="shared" si="103"/>
        <v>10</v>
      </c>
      <c r="L393" s="438">
        <f t="shared" si="99"/>
        <v>11</v>
      </c>
      <c r="M393" s="439" t="str">
        <f t="shared" si="101"/>
        <v xml:space="preserve"> </v>
      </c>
      <c r="N393" s="420"/>
      <c r="O393" s="420"/>
      <c r="P393" s="420"/>
      <c r="Q393" s="420"/>
    </row>
    <row r="394" spans="1:17" ht="63.75" customHeight="1">
      <c r="A394" s="297"/>
      <c r="B394" s="680"/>
      <c r="C394" s="304"/>
      <c r="D394" s="477"/>
      <c r="E394" s="304"/>
      <c r="F394" s="304"/>
      <c r="G394" s="304"/>
      <c r="H394" s="304"/>
      <c r="I394" s="360"/>
      <c r="J394" s="420"/>
      <c r="K394" s="420"/>
      <c r="L394" s="420"/>
      <c r="M394" s="420"/>
      <c r="N394" s="420"/>
      <c r="O394" s="420"/>
      <c r="P394" s="420"/>
      <c r="Q394" s="420"/>
    </row>
    <row r="395" spans="1:17" ht="63.75" customHeight="1">
      <c r="A395" s="209" t="s">
        <v>9</v>
      </c>
      <c r="B395" s="681"/>
      <c r="C395" s="345"/>
      <c r="D395" s="479"/>
      <c r="E395" s="345"/>
      <c r="F395" s="345"/>
      <c r="G395" s="345"/>
      <c r="H395" s="345"/>
      <c r="I395" s="360"/>
      <c r="J395" s="420"/>
      <c r="K395" s="420"/>
      <c r="L395" s="420"/>
      <c r="M395" s="420"/>
      <c r="N395" s="420"/>
      <c r="O395" s="420"/>
      <c r="P395" s="420"/>
      <c r="Q395" s="420"/>
    </row>
    <row r="396" spans="1:17" ht="63.75" customHeight="1">
      <c r="A396" s="213" t="s">
        <v>10</v>
      </c>
      <c r="B396" s="681"/>
      <c r="C396" s="345"/>
      <c r="D396" s="479"/>
      <c r="E396" s="345"/>
      <c r="F396" s="345"/>
      <c r="G396" s="345"/>
      <c r="H396" s="345"/>
      <c r="I396" s="360"/>
      <c r="J396" s="470"/>
      <c r="K396" s="440"/>
      <c r="L396" s="440"/>
      <c r="M396" s="441"/>
      <c r="N396" s="420"/>
      <c r="O396" s="420"/>
      <c r="P396" s="420"/>
      <c r="Q396" s="420"/>
    </row>
    <row r="397" spans="1:17" ht="63.75" customHeight="1">
      <c r="A397" s="213" t="s">
        <v>12</v>
      </c>
      <c r="B397" s="681"/>
      <c r="C397" s="345"/>
      <c r="D397" s="479"/>
      <c r="E397" s="345"/>
      <c r="F397" s="345"/>
      <c r="G397" s="345"/>
      <c r="H397" s="345"/>
      <c r="I397" s="360"/>
      <c r="J397" s="471"/>
      <c r="K397" s="380"/>
      <c r="L397" s="380"/>
      <c r="M397" s="381"/>
      <c r="N397" s="420"/>
      <c r="O397" s="420"/>
      <c r="P397" s="420"/>
      <c r="Q397" s="420"/>
    </row>
    <row r="398" spans="1:17" ht="63.75" customHeight="1">
      <c r="A398" s="213" t="s">
        <v>13</v>
      </c>
      <c r="B398" s="683"/>
      <c r="C398" s="309"/>
      <c r="D398" s="481"/>
      <c r="E398" s="309"/>
      <c r="F398" s="309"/>
      <c r="G398" s="309"/>
      <c r="H398" s="309"/>
      <c r="I398" s="360"/>
      <c r="J398" s="471"/>
      <c r="K398" s="380"/>
      <c r="L398" s="380"/>
      <c r="M398" s="381"/>
      <c r="N398" s="420"/>
      <c r="O398" s="420"/>
      <c r="P398" s="420"/>
      <c r="Q398" s="420"/>
    </row>
    <row r="399" spans="1:17" ht="63.75" customHeight="1">
      <c r="A399" s="218"/>
      <c r="B399" s="683"/>
      <c r="C399" s="309"/>
      <c r="D399" s="481"/>
      <c r="E399" s="309"/>
      <c r="F399" s="309"/>
      <c r="G399" s="309"/>
      <c r="H399" s="309"/>
      <c r="I399" s="360"/>
      <c r="J399" s="471"/>
      <c r="K399" s="380"/>
      <c r="L399" s="380"/>
      <c r="M399" s="381"/>
      <c r="N399" s="420"/>
      <c r="O399" s="420"/>
      <c r="P399" s="420"/>
      <c r="Q399" s="420"/>
    </row>
    <row r="400" spans="1:17" ht="63.75" customHeight="1">
      <c r="A400" s="213" t="s">
        <v>14</v>
      </c>
      <c r="B400" s="683"/>
      <c r="C400" s="309"/>
      <c r="D400" s="481"/>
      <c r="E400" s="309"/>
      <c r="F400" s="309"/>
      <c r="G400" s="309"/>
      <c r="H400" s="309"/>
      <c r="I400" s="360"/>
      <c r="J400" s="471"/>
      <c r="K400" s="380"/>
      <c r="L400" s="380"/>
      <c r="M400" s="381"/>
      <c r="N400" s="420"/>
      <c r="O400" s="420"/>
      <c r="P400" s="420"/>
      <c r="Q400" s="420"/>
    </row>
    <row r="401" spans="1:17" ht="63.75" customHeight="1">
      <c r="A401" s="213" t="s">
        <v>16</v>
      </c>
      <c r="B401" s="681"/>
      <c r="C401" s="345"/>
      <c r="D401" s="479"/>
      <c r="E401" s="345"/>
      <c r="F401" s="345"/>
      <c r="G401" s="345"/>
      <c r="H401" s="345"/>
      <c r="I401" s="360"/>
      <c r="J401" s="471"/>
      <c r="K401" s="380"/>
      <c r="L401" s="380"/>
      <c r="M401" s="381"/>
      <c r="N401" s="420"/>
      <c r="O401" s="420"/>
      <c r="P401" s="420"/>
      <c r="Q401" s="420"/>
    </row>
    <row r="402" spans="1:17" ht="63.75" customHeight="1">
      <c r="A402" s="213" t="s">
        <v>17</v>
      </c>
      <c r="B402" s="681"/>
      <c r="C402" s="345"/>
      <c r="D402" s="479"/>
      <c r="E402" s="345"/>
      <c r="F402" s="345"/>
      <c r="G402" s="345"/>
      <c r="H402" s="345"/>
      <c r="I402" s="360"/>
      <c r="J402" s="472"/>
      <c r="K402" s="442"/>
      <c r="L402" s="442"/>
      <c r="M402" s="443"/>
      <c r="N402" s="420"/>
      <c r="O402" s="420"/>
      <c r="P402" s="420"/>
      <c r="Q402" s="420"/>
    </row>
    <row r="403" spans="1:17" ht="63.75" customHeight="1">
      <c r="A403" s="314"/>
      <c r="B403" s="681"/>
      <c r="C403" s="345"/>
      <c r="D403" s="479"/>
      <c r="E403" s="345"/>
      <c r="F403" s="345"/>
      <c r="G403" s="345"/>
      <c r="H403" s="345"/>
      <c r="I403" s="360"/>
      <c r="J403" s="420"/>
      <c r="K403" s="420"/>
      <c r="L403" s="420"/>
      <c r="M403" s="420"/>
      <c r="N403" s="420"/>
      <c r="O403" s="420"/>
      <c r="P403" s="420"/>
      <c r="Q403" s="420"/>
    </row>
    <row r="404" spans="1:17" ht="63.75" customHeight="1">
      <c r="A404" s="213" t="s">
        <v>18</v>
      </c>
      <c r="B404" s="681"/>
      <c r="C404" s="345"/>
      <c r="D404" s="479"/>
      <c r="E404" s="345"/>
      <c r="F404" s="345"/>
      <c r="G404" s="345"/>
      <c r="H404" s="345"/>
      <c r="I404" s="360"/>
      <c r="J404" s="420"/>
      <c r="K404" s="420"/>
      <c r="L404" s="420"/>
      <c r="M404" s="420"/>
      <c r="N404" s="420"/>
      <c r="O404" s="420"/>
      <c r="P404" s="420"/>
      <c r="Q404" s="420"/>
    </row>
    <row r="405" spans="1:17" ht="63.75" customHeight="1">
      <c r="A405" s="213" t="s">
        <v>19</v>
      </c>
      <c r="B405" s="680"/>
      <c r="C405" s="304"/>
      <c r="D405" s="477"/>
      <c r="E405" s="304"/>
      <c r="F405" s="304"/>
      <c r="G405" s="304"/>
      <c r="H405" s="304"/>
      <c r="I405" s="360"/>
      <c r="J405" s="420"/>
      <c r="K405" s="420"/>
      <c r="L405" s="420"/>
      <c r="M405" s="420"/>
      <c r="N405" s="420"/>
      <c r="O405" s="420"/>
      <c r="P405" s="420"/>
      <c r="Q405" s="420"/>
    </row>
    <row r="406" spans="1:17" ht="63.75" customHeight="1">
      <c r="A406" s="213" t="s">
        <v>20</v>
      </c>
      <c r="B406" s="691"/>
      <c r="C406" s="356"/>
      <c r="D406" s="488"/>
      <c r="E406" s="356"/>
      <c r="F406" s="356"/>
      <c r="G406" s="356"/>
      <c r="H406" s="356"/>
      <c r="I406" s="360"/>
      <c r="J406" s="420"/>
      <c r="K406" s="420"/>
      <c r="L406" s="420"/>
      <c r="M406" s="420"/>
      <c r="N406" s="420"/>
      <c r="O406" s="420"/>
      <c r="P406" s="420"/>
      <c r="Q406" s="420"/>
    </row>
    <row r="407" spans="1:17" ht="63.75" customHeight="1">
      <c r="A407" s="227"/>
      <c r="B407" s="691"/>
      <c r="C407" s="356"/>
      <c r="D407" s="489"/>
      <c r="E407" s="373"/>
      <c r="F407" s="373"/>
      <c r="G407" s="373"/>
      <c r="H407" s="373"/>
      <c r="I407" s="360"/>
      <c r="J407" s="420"/>
      <c r="K407" s="420"/>
      <c r="L407" s="420"/>
      <c r="M407" s="420"/>
      <c r="N407" s="420"/>
      <c r="O407" s="420"/>
      <c r="P407" s="420"/>
      <c r="Q407" s="420"/>
    </row>
    <row r="408" spans="1:17" ht="63.75" customHeight="1">
      <c r="A408" s="227"/>
      <c r="B408" s="667"/>
      <c r="C408" s="202" t="s">
        <v>1</v>
      </c>
      <c r="D408" s="202" t="s">
        <v>2</v>
      </c>
      <c r="E408" s="202" t="s">
        <v>3</v>
      </c>
      <c r="F408" s="202" t="s">
        <v>4</v>
      </c>
      <c r="G408" s="202" t="s">
        <v>5</v>
      </c>
      <c r="H408" s="202" t="s">
        <v>6</v>
      </c>
      <c r="I408" s="360"/>
      <c r="J408" s="420"/>
      <c r="K408" s="420"/>
      <c r="L408" s="420"/>
      <c r="M408" s="420"/>
      <c r="N408" s="420"/>
      <c r="O408" s="420"/>
      <c r="P408" s="420"/>
      <c r="Q408" s="420"/>
    </row>
    <row r="409" spans="1:17" ht="63.75" customHeight="1">
      <c r="A409" s="227"/>
      <c r="B409" s="668"/>
      <c r="C409" s="206">
        <v>44690</v>
      </c>
      <c r="D409" s="206">
        <v>44691</v>
      </c>
      <c r="E409" s="206">
        <v>44692</v>
      </c>
      <c r="F409" s="206">
        <v>44693</v>
      </c>
      <c r="G409" s="206">
        <v>44694</v>
      </c>
      <c r="H409" s="206">
        <v>44695</v>
      </c>
      <c r="I409" s="360"/>
      <c r="J409" s="420"/>
      <c r="K409" s="420"/>
      <c r="L409" s="420"/>
      <c r="M409" s="420"/>
      <c r="N409" s="420"/>
      <c r="O409" s="420"/>
      <c r="P409" s="420"/>
      <c r="Q409" s="420"/>
    </row>
    <row r="410" spans="1:17" ht="63.75" customHeight="1">
      <c r="A410" s="201"/>
      <c r="B410" s="669"/>
      <c r="C410" s="210"/>
      <c r="D410" s="210"/>
      <c r="E410" s="210"/>
      <c r="F410" s="210"/>
      <c r="G410" s="210"/>
      <c r="H410" s="210"/>
      <c r="I410" s="360"/>
      <c r="J410" s="420"/>
      <c r="K410" s="420"/>
      <c r="L410" s="420"/>
      <c r="M410" s="420"/>
      <c r="N410" s="420"/>
      <c r="O410" s="420"/>
      <c r="P410" s="420"/>
      <c r="Q410" s="420"/>
    </row>
    <row r="411" spans="1:17" ht="63.75" customHeight="1">
      <c r="A411" s="205"/>
      <c r="B411" s="694"/>
      <c r="C411" s="246"/>
      <c r="D411" s="246"/>
      <c r="E411" s="246"/>
      <c r="F411" s="246"/>
      <c r="G411" s="246"/>
      <c r="H411" s="215"/>
      <c r="I411" s="360"/>
      <c r="J411" s="420"/>
      <c r="K411" s="420"/>
      <c r="L411" s="420"/>
      <c r="M411" s="420"/>
      <c r="N411" s="420"/>
      <c r="O411" s="420"/>
      <c r="P411" s="420"/>
      <c r="Q411" s="420"/>
    </row>
    <row r="412" spans="1:17" ht="63.75" customHeight="1">
      <c r="A412" s="209" t="s">
        <v>9</v>
      </c>
      <c r="B412" s="694"/>
      <c r="C412" s="246"/>
      <c r="D412" s="246"/>
      <c r="E412" s="246"/>
      <c r="F412" s="246"/>
      <c r="G412" s="246"/>
      <c r="H412" s="215"/>
      <c r="I412" s="360"/>
      <c r="J412" s="420"/>
      <c r="K412" s="420"/>
      <c r="L412" s="420"/>
      <c r="M412" s="420"/>
      <c r="N412" s="420"/>
      <c r="O412" s="420"/>
      <c r="P412" s="420"/>
      <c r="Q412" s="420"/>
    </row>
    <row r="413" spans="1:17" ht="63.75" customHeight="1">
      <c r="A413" s="213" t="s">
        <v>10</v>
      </c>
      <c r="B413" s="694"/>
      <c r="C413" s="246"/>
      <c r="D413" s="254"/>
      <c r="E413" s="246"/>
      <c r="F413" s="246"/>
      <c r="G413" s="246"/>
      <c r="H413" s="215"/>
      <c r="I413" s="360"/>
      <c r="J413" s="420"/>
      <c r="K413" s="420"/>
      <c r="L413" s="420"/>
      <c r="M413" s="420"/>
      <c r="N413" s="420"/>
      <c r="O413" s="420"/>
      <c r="P413" s="420"/>
      <c r="Q413" s="420"/>
    </row>
    <row r="414" spans="1:17" ht="63.75" customHeight="1">
      <c r="A414" s="213" t="s">
        <v>12</v>
      </c>
      <c r="B414" s="669"/>
      <c r="C414" s="210"/>
      <c r="D414" s="210"/>
      <c r="E414" s="246"/>
      <c r="F414" s="246"/>
      <c r="G414" s="246"/>
      <c r="H414" s="215"/>
      <c r="I414" s="360"/>
      <c r="J414" s="420"/>
      <c r="K414" s="420"/>
      <c r="L414" s="420"/>
      <c r="M414" s="420"/>
      <c r="N414" s="420"/>
      <c r="O414" s="420"/>
      <c r="P414" s="420"/>
      <c r="Q414" s="420"/>
    </row>
    <row r="415" spans="1:17" ht="63.75" customHeight="1">
      <c r="A415" s="213" t="s">
        <v>13</v>
      </c>
      <c r="B415" s="696"/>
      <c r="C415" s="215"/>
      <c r="D415" s="246"/>
      <c r="E415" s="246"/>
      <c r="F415" s="246"/>
      <c r="G415" s="246"/>
      <c r="H415" s="215"/>
      <c r="I415" s="360"/>
      <c r="J415" s="420"/>
      <c r="K415" s="420"/>
      <c r="L415" s="420"/>
      <c r="M415" s="420"/>
      <c r="N415" s="420"/>
      <c r="O415" s="420"/>
      <c r="P415" s="420"/>
      <c r="Q415" s="420"/>
    </row>
    <row r="416" spans="1:17" ht="63.75" customHeight="1">
      <c r="A416" s="218"/>
      <c r="B416" s="696"/>
      <c r="C416" s="215"/>
      <c r="D416" s="246"/>
      <c r="E416" s="246"/>
      <c r="F416" s="246"/>
      <c r="G416" s="246"/>
      <c r="H416" s="215"/>
      <c r="I416" s="360"/>
      <c r="J416" s="470"/>
      <c r="K416" s="440"/>
      <c r="L416" s="440"/>
      <c r="M416" s="441"/>
      <c r="N416" s="420"/>
      <c r="O416" s="420"/>
      <c r="P416" s="420"/>
      <c r="Q416" s="420"/>
    </row>
    <row r="417" spans="1:17" ht="63.75" customHeight="1">
      <c r="A417" s="213" t="s">
        <v>14</v>
      </c>
      <c r="B417" s="696"/>
      <c r="C417" s="215"/>
      <c r="D417" s="246"/>
      <c r="E417" s="246"/>
      <c r="F417" s="246"/>
      <c r="G417" s="246"/>
      <c r="H417" s="215"/>
      <c r="I417" s="360"/>
      <c r="J417" s="471"/>
      <c r="K417" s="380"/>
      <c r="L417" s="380"/>
      <c r="M417" s="381"/>
      <c r="N417" s="420"/>
      <c r="O417" s="420"/>
      <c r="P417" s="420"/>
      <c r="Q417" s="420"/>
    </row>
    <row r="418" spans="1:17" ht="63.75" customHeight="1">
      <c r="A418" s="213" t="s">
        <v>16</v>
      </c>
      <c r="B418" s="669"/>
      <c r="C418" s="210"/>
      <c r="D418" s="246"/>
      <c r="E418" s="246"/>
      <c r="F418" s="246"/>
      <c r="G418" s="246"/>
      <c r="H418" s="243"/>
      <c r="I418" s="360"/>
      <c r="J418" s="471"/>
      <c r="K418" s="380"/>
      <c r="L418" s="380"/>
      <c r="M418" s="381"/>
      <c r="N418" s="420"/>
      <c r="O418" s="420"/>
      <c r="P418" s="420"/>
      <c r="Q418" s="420"/>
    </row>
    <row r="419" spans="1:17" ht="63.75" customHeight="1">
      <c r="A419" s="213" t="s">
        <v>17</v>
      </c>
      <c r="B419" s="694"/>
      <c r="C419" s="246"/>
      <c r="D419" s="210"/>
      <c r="E419" s="248"/>
      <c r="F419" s="210"/>
      <c r="G419" s="248"/>
      <c r="H419" s="243"/>
      <c r="I419" s="360"/>
      <c r="J419" s="471"/>
      <c r="K419" s="380"/>
      <c r="L419" s="380"/>
      <c r="M419" s="381"/>
      <c r="N419" s="420"/>
      <c r="O419" s="420"/>
      <c r="P419" s="420"/>
      <c r="Q419" s="420"/>
    </row>
    <row r="420" spans="1:17" ht="63.75" customHeight="1">
      <c r="A420" s="222"/>
      <c r="B420" s="694"/>
      <c r="C420" s="246"/>
      <c r="D420" s="210"/>
      <c r="E420" s="248"/>
      <c r="F420" s="210"/>
      <c r="G420" s="248"/>
      <c r="H420" s="243"/>
      <c r="I420" s="360"/>
      <c r="J420" s="471"/>
      <c r="K420" s="380"/>
      <c r="L420" s="380"/>
      <c r="M420" s="381"/>
      <c r="N420" s="420"/>
      <c r="O420" s="420"/>
      <c r="P420" s="420"/>
      <c r="Q420" s="420"/>
    </row>
    <row r="421" spans="1:17" ht="63.75" customHeight="1">
      <c r="A421" s="213" t="s">
        <v>18</v>
      </c>
      <c r="B421" s="694"/>
      <c r="C421" s="246"/>
      <c r="D421" s="210"/>
      <c r="E421" s="248"/>
      <c r="F421" s="210"/>
      <c r="G421" s="248"/>
      <c r="H421" s="243"/>
      <c r="I421" s="360"/>
      <c r="J421" s="472"/>
      <c r="K421" s="442"/>
      <c r="L421" s="442"/>
      <c r="M421" s="443"/>
      <c r="N421" s="420"/>
      <c r="O421" s="420"/>
      <c r="P421" s="420"/>
      <c r="Q421" s="420"/>
    </row>
    <row r="422" spans="1:17" ht="63.75" customHeight="1">
      <c r="A422" s="213" t="s">
        <v>19</v>
      </c>
      <c r="B422" s="669"/>
      <c r="C422" s="210"/>
      <c r="D422" s="210"/>
      <c r="E422" s="246"/>
      <c r="F422" s="243"/>
      <c r="G422" s="246"/>
      <c r="H422" s="243"/>
      <c r="I422" s="360"/>
      <c r="J422" s="420"/>
      <c r="K422" s="420"/>
      <c r="L422" s="420"/>
      <c r="M422" s="420"/>
      <c r="N422" s="420"/>
      <c r="O422" s="420"/>
      <c r="P422" s="420"/>
      <c r="Q422" s="420"/>
    </row>
    <row r="423" spans="1:17" ht="63.75" customHeight="1">
      <c r="A423" s="213" t="s">
        <v>20</v>
      </c>
      <c r="B423" s="697"/>
      <c r="C423" s="248"/>
      <c r="D423" s="254"/>
      <c r="E423" s="246"/>
      <c r="F423" s="246"/>
      <c r="G423" s="246"/>
      <c r="H423" s="246"/>
      <c r="I423" s="360"/>
      <c r="J423" s="420"/>
      <c r="K423" s="420"/>
      <c r="L423" s="420"/>
      <c r="M423" s="420"/>
      <c r="N423" s="420"/>
      <c r="O423" s="420"/>
      <c r="P423" s="420"/>
      <c r="Q423" s="420"/>
    </row>
    <row r="424" spans="1:17" ht="63.75" customHeight="1">
      <c r="A424" s="227"/>
      <c r="B424" s="669"/>
      <c r="C424" s="210"/>
      <c r="D424" s="254"/>
      <c r="E424" s="254"/>
      <c r="F424" s="254"/>
      <c r="G424" s="254"/>
      <c r="H424" s="254"/>
      <c r="I424" s="360"/>
      <c r="J424" s="420"/>
      <c r="K424" s="420"/>
      <c r="L424" s="420"/>
      <c r="M424" s="420"/>
      <c r="N424" s="420"/>
      <c r="O424" s="420"/>
      <c r="P424" s="420"/>
      <c r="Q424" s="420"/>
    </row>
    <row r="425" spans="1:17" ht="63.75" customHeight="1">
      <c r="A425" s="227"/>
      <c r="B425" s="694"/>
      <c r="C425" s="246"/>
      <c r="D425" s="254"/>
      <c r="E425" s="254"/>
      <c r="F425" s="254"/>
      <c r="G425" s="254"/>
      <c r="H425" s="254"/>
      <c r="I425" s="360"/>
      <c r="J425" s="420"/>
      <c r="K425" s="420"/>
      <c r="L425" s="420"/>
      <c r="M425" s="420"/>
      <c r="N425" s="420"/>
      <c r="O425" s="420"/>
      <c r="P425" s="420"/>
      <c r="Q425" s="420"/>
    </row>
    <row r="426" spans="1:17" ht="63.75" customHeight="1">
      <c r="A426" s="227"/>
      <c r="B426" s="694"/>
      <c r="C426" s="246"/>
      <c r="D426" s="246"/>
      <c r="E426" s="246"/>
      <c r="F426" s="246"/>
      <c r="G426" s="246"/>
      <c r="H426" s="246"/>
      <c r="I426" s="360"/>
      <c r="J426" s="420"/>
      <c r="K426" s="420"/>
      <c r="L426" s="420"/>
      <c r="M426" s="420"/>
      <c r="N426" s="420"/>
      <c r="O426" s="420"/>
      <c r="P426" s="420"/>
      <c r="Q426" s="420"/>
    </row>
    <row r="427" spans="1:17" ht="63.75" customHeight="1">
      <c r="A427" s="201"/>
      <c r="B427" s="667"/>
      <c r="C427" s="202" t="s">
        <v>1</v>
      </c>
      <c r="D427" s="202" t="s">
        <v>2</v>
      </c>
      <c r="E427" s="202" t="s">
        <v>3</v>
      </c>
      <c r="F427" s="202" t="s">
        <v>4</v>
      </c>
      <c r="G427" s="202" t="s">
        <v>5</v>
      </c>
      <c r="H427" s="202" t="s">
        <v>6</v>
      </c>
      <c r="I427" s="360"/>
      <c r="J427" s="420"/>
      <c r="K427" s="420"/>
      <c r="L427" s="420"/>
      <c r="M427" s="420"/>
      <c r="N427" s="420"/>
      <c r="O427" s="420"/>
      <c r="P427" s="420"/>
      <c r="Q427" s="420"/>
    </row>
    <row r="428" spans="1:17" ht="63.75" customHeight="1">
      <c r="A428" s="205"/>
      <c r="B428" s="668"/>
      <c r="C428" s="206">
        <v>44697</v>
      </c>
      <c r="D428" s="206">
        <v>44698</v>
      </c>
      <c r="E428" s="206">
        <v>44699</v>
      </c>
      <c r="F428" s="206">
        <v>44700</v>
      </c>
      <c r="G428" s="206">
        <v>44701</v>
      </c>
      <c r="H428" s="206">
        <v>44702</v>
      </c>
      <c r="I428" s="360"/>
      <c r="J428" s="420"/>
      <c r="K428" s="420"/>
      <c r="L428" s="420"/>
      <c r="M428" s="420"/>
      <c r="N428" s="420"/>
      <c r="O428" s="420"/>
      <c r="P428" s="420"/>
      <c r="Q428" s="420"/>
    </row>
    <row r="429" spans="1:17" ht="63.75" customHeight="1">
      <c r="A429" s="209" t="s">
        <v>9</v>
      </c>
      <c r="B429" s="669"/>
      <c r="C429" s="210"/>
      <c r="D429" s="210"/>
      <c r="E429" s="210"/>
      <c r="F429" s="210"/>
      <c r="G429" s="210"/>
      <c r="H429" s="210"/>
      <c r="I429" s="360"/>
      <c r="J429" s="420"/>
      <c r="K429" s="420"/>
      <c r="L429" s="420"/>
      <c r="M429" s="420"/>
      <c r="N429" s="420"/>
      <c r="O429" s="420"/>
      <c r="P429" s="420"/>
      <c r="Q429" s="420"/>
    </row>
    <row r="430" spans="1:17" ht="63.75" customHeight="1">
      <c r="A430" s="213" t="s">
        <v>10</v>
      </c>
      <c r="B430" s="694"/>
      <c r="C430" s="246"/>
      <c r="D430" s="246"/>
      <c r="E430" s="246"/>
      <c r="F430" s="246"/>
      <c r="G430" s="246"/>
      <c r="H430" s="215"/>
      <c r="I430" s="360"/>
      <c r="J430" s="420"/>
      <c r="K430" s="420"/>
      <c r="L430" s="420"/>
      <c r="M430" s="420"/>
      <c r="N430" s="420"/>
      <c r="O430" s="420"/>
      <c r="P430" s="420"/>
      <c r="Q430" s="420"/>
    </row>
    <row r="431" spans="1:17" ht="63.75" customHeight="1">
      <c r="A431" s="213" t="s">
        <v>12</v>
      </c>
      <c r="B431" s="694"/>
      <c r="C431" s="246"/>
      <c r="D431" s="246"/>
      <c r="E431" s="246"/>
      <c r="F431" s="246"/>
      <c r="G431" s="246"/>
      <c r="H431" s="215"/>
      <c r="I431" s="360"/>
      <c r="J431" s="420"/>
      <c r="K431" s="420"/>
      <c r="L431" s="420"/>
      <c r="M431" s="420"/>
      <c r="N431" s="420"/>
      <c r="O431" s="420"/>
      <c r="P431" s="420"/>
      <c r="Q431" s="420"/>
    </row>
    <row r="432" spans="1:17" ht="63.75" customHeight="1">
      <c r="A432" s="213" t="s">
        <v>13</v>
      </c>
      <c r="B432" s="694"/>
      <c r="C432" s="246"/>
      <c r="D432" s="254"/>
      <c r="E432" s="246"/>
      <c r="F432" s="246"/>
      <c r="G432" s="246"/>
      <c r="H432" s="215"/>
      <c r="I432" s="360"/>
      <c r="J432" s="420"/>
      <c r="K432" s="420"/>
      <c r="L432" s="420"/>
      <c r="M432" s="420"/>
      <c r="N432" s="420"/>
      <c r="O432" s="420"/>
      <c r="P432" s="420"/>
      <c r="Q432" s="420"/>
    </row>
    <row r="433" spans="1:17" ht="63.75" customHeight="1">
      <c r="A433" s="218"/>
      <c r="B433" s="669"/>
      <c r="C433" s="210"/>
      <c r="D433" s="210"/>
      <c r="E433" s="246"/>
      <c r="F433" s="246"/>
      <c r="G433" s="246"/>
      <c r="H433" s="215"/>
      <c r="I433" s="360"/>
      <c r="J433" s="420"/>
      <c r="K433" s="420"/>
      <c r="L433" s="420"/>
      <c r="M433" s="420"/>
      <c r="N433" s="420"/>
      <c r="O433" s="420"/>
      <c r="P433" s="420"/>
      <c r="Q433" s="420"/>
    </row>
    <row r="434" spans="1:17" ht="63.75" customHeight="1">
      <c r="A434" s="213" t="s">
        <v>14</v>
      </c>
      <c r="B434" s="696"/>
      <c r="C434" s="215"/>
      <c r="D434" s="246"/>
      <c r="E434" s="246"/>
      <c r="F434" s="246"/>
      <c r="G434" s="246"/>
      <c r="H434" s="215"/>
      <c r="I434" s="360"/>
      <c r="J434" s="420"/>
      <c r="K434" s="420"/>
      <c r="L434" s="420"/>
      <c r="M434" s="420"/>
      <c r="N434" s="420"/>
      <c r="O434" s="420"/>
      <c r="P434" s="420"/>
      <c r="Q434" s="420"/>
    </row>
    <row r="435" spans="1:17" ht="63.75" customHeight="1">
      <c r="A435" s="213" t="s">
        <v>16</v>
      </c>
      <c r="B435" s="696"/>
      <c r="C435" s="215"/>
      <c r="D435" s="246"/>
      <c r="E435" s="246"/>
      <c r="F435" s="246"/>
      <c r="G435" s="246"/>
      <c r="H435" s="215"/>
      <c r="I435" s="360"/>
      <c r="J435" s="420"/>
      <c r="K435" s="420"/>
      <c r="L435" s="420"/>
      <c r="M435" s="420"/>
      <c r="N435" s="420"/>
      <c r="O435" s="420"/>
      <c r="P435" s="420"/>
      <c r="Q435" s="420"/>
    </row>
    <row r="436" spans="1:17" ht="63.75" customHeight="1">
      <c r="A436" s="213" t="s">
        <v>17</v>
      </c>
      <c r="B436" s="696"/>
      <c r="C436" s="215"/>
      <c r="D436" s="246"/>
      <c r="E436" s="246"/>
      <c r="F436" s="246"/>
      <c r="G436" s="246"/>
      <c r="H436" s="215"/>
      <c r="I436" s="360"/>
      <c r="J436" s="420"/>
      <c r="K436" s="420"/>
      <c r="L436" s="420"/>
      <c r="M436" s="420"/>
      <c r="N436" s="420"/>
      <c r="O436" s="420"/>
      <c r="P436" s="420"/>
      <c r="Q436" s="420"/>
    </row>
    <row r="437" spans="1:17" ht="63.75" customHeight="1">
      <c r="A437" s="222"/>
      <c r="B437" s="669"/>
      <c r="C437" s="210"/>
      <c r="D437" s="246"/>
      <c r="E437" s="246"/>
      <c r="F437" s="246"/>
      <c r="G437" s="246"/>
      <c r="H437" s="243"/>
      <c r="I437" s="360"/>
      <c r="J437" s="420"/>
      <c r="K437" s="420"/>
      <c r="L437" s="420"/>
      <c r="M437" s="420"/>
      <c r="N437" s="420"/>
      <c r="O437" s="420"/>
      <c r="P437" s="420"/>
      <c r="Q437" s="420"/>
    </row>
    <row r="438" spans="1:17" ht="63.75" customHeight="1">
      <c r="A438" s="222"/>
      <c r="B438" s="694"/>
      <c r="C438" s="246"/>
      <c r="D438" s="210"/>
      <c r="E438" s="210"/>
      <c r="F438" s="243"/>
      <c r="G438" s="246"/>
      <c r="H438" s="243"/>
      <c r="I438" s="360"/>
      <c r="J438" s="420"/>
      <c r="K438" s="420"/>
      <c r="L438" s="420"/>
      <c r="M438" s="420"/>
      <c r="N438" s="420"/>
      <c r="O438" s="420"/>
      <c r="P438" s="420"/>
      <c r="Q438" s="420"/>
    </row>
    <row r="439" spans="1:17" ht="63.75" customHeight="1">
      <c r="A439" s="213" t="s">
        <v>18</v>
      </c>
      <c r="B439" s="694"/>
      <c r="C439" s="246"/>
      <c r="D439" s="210"/>
      <c r="E439" s="248"/>
      <c r="F439" s="210"/>
      <c r="G439" s="248"/>
      <c r="H439" s="243"/>
      <c r="I439" s="360"/>
      <c r="J439" s="420"/>
      <c r="K439" s="420"/>
      <c r="L439" s="420"/>
      <c r="M439" s="420"/>
      <c r="N439" s="420"/>
      <c r="O439" s="420"/>
      <c r="P439" s="420"/>
      <c r="Q439" s="420"/>
    </row>
    <row r="440" spans="1:17" ht="63.75" customHeight="1">
      <c r="A440" s="213" t="s">
        <v>19</v>
      </c>
      <c r="B440" s="694"/>
      <c r="C440" s="246"/>
      <c r="D440" s="210"/>
      <c r="E440" s="248"/>
      <c r="F440" s="210"/>
      <c r="G440" s="248"/>
      <c r="H440" s="243"/>
      <c r="I440" s="360"/>
      <c r="J440" s="420"/>
      <c r="K440" s="420"/>
      <c r="L440" s="420"/>
      <c r="M440" s="420"/>
      <c r="N440" s="420"/>
      <c r="O440" s="420"/>
      <c r="P440" s="420"/>
      <c r="Q440" s="420"/>
    </row>
    <row r="441" spans="1:17" ht="63.75" customHeight="1">
      <c r="A441" s="213" t="s">
        <v>20</v>
      </c>
      <c r="B441" s="694"/>
      <c r="C441" s="246"/>
      <c r="D441" s="210"/>
      <c r="E441" s="248"/>
      <c r="F441" s="210"/>
      <c r="G441" s="248"/>
      <c r="H441" s="243"/>
      <c r="I441" s="360"/>
      <c r="J441" s="420"/>
      <c r="K441" s="420"/>
      <c r="L441" s="420"/>
      <c r="M441" s="420"/>
      <c r="N441" s="420"/>
      <c r="O441" s="420"/>
      <c r="P441" s="420"/>
      <c r="Q441" s="420"/>
    </row>
    <row r="442" spans="1:17" ht="63.75" customHeight="1">
      <c r="A442" s="227"/>
      <c r="B442" s="669"/>
      <c r="C442" s="210"/>
      <c r="D442" s="210"/>
      <c r="E442" s="246"/>
      <c r="F442" s="243"/>
      <c r="G442" s="246"/>
      <c r="H442" s="243"/>
      <c r="I442" s="360"/>
      <c r="J442" s="420"/>
      <c r="K442" s="420"/>
      <c r="L442" s="420"/>
      <c r="M442" s="420"/>
      <c r="N442" s="420"/>
      <c r="O442" s="420"/>
      <c r="P442" s="420"/>
      <c r="Q442" s="420"/>
    </row>
    <row r="443" spans="1:17" ht="63.75" customHeight="1">
      <c r="A443" s="227"/>
      <c r="B443" s="697"/>
      <c r="C443" s="248"/>
      <c r="D443" s="254"/>
      <c r="E443" s="246"/>
      <c r="F443" s="246"/>
      <c r="G443" s="246"/>
      <c r="H443" s="246"/>
      <c r="I443" s="360"/>
      <c r="J443" s="420"/>
      <c r="K443" s="420"/>
      <c r="L443" s="420"/>
      <c r="M443" s="420"/>
      <c r="N443" s="420"/>
      <c r="O443" s="420"/>
      <c r="P443" s="420"/>
      <c r="Q443" s="420"/>
    </row>
    <row r="444" spans="1:17" ht="63.75" customHeight="1">
      <c r="A444" s="227"/>
      <c r="B444" s="697"/>
      <c r="C444" s="248"/>
      <c r="D444" s="254"/>
      <c r="E444" s="254"/>
      <c r="F444" s="254"/>
      <c r="G444" s="254"/>
      <c r="H444" s="254"/>
      <c r="I444" s="360"/>
      <c r="J444" s="420"/>
      <c r="K444" s="420"/>
      <c r="L444" s="420"/>
      <c r="M444" s="420"/>
      <c r="N444" s="420"/>
      <c r="O444" s="420"/>
      <c r="P444" s="420"/>
      <c r="Q444" s="420"/>
    </row>
    <row r="445" spans="1:17" ht="63.75" customHeight="1">
      <c r="A445" s="201"/>
      <c r="B445" s="697"/>
      <c r="C445" s="248"/>
      <c r="D445" s="254"/>
      <c r="E445" s="254"/>
      <c r="F445" s="254"/>
      <c r="G445" s="254"/>
      <c r="H445" s="254"/>
      <c r="I445" s="360"/>
      <c r="J445" s="420"/>
      <c r="K445" s="420"/>
      <c r="L445" s="420"/>
      <c r="M445" s="420"/>
      <c r="N445" s="420"/>
      <c r="O445" s="420"/>
      <c r="P445" s="420"/>
      <c r="Q445" s="420"/>
    </row>
    <row r="446" spans="1:17" ht="63.75" customHeight="1">
      <c r="A446" s="205"/>
      <c r="B446" s="697"/>
      <c r="C446" s="248"/>
      <c r="D446" s="254"/>
      <c r="E446" s="254"/>
      <c r="F446" s="254"/>
      <c r="G446" s="254"/>
      <c r="H446" s="254"/>
      <c r="I446" s="360"/>
      <c r="J446" s="420"/>
      <c r="K446" s="420"/>
      <c r="L446" s="420"/>
      <c r="M446" s="420"/>
      <c r="N446" s="420"/>
      <c r="O446" s="420"/>
      <c r="P446" s="420"/>
      <c r="Q446" s="420"/>
    </row>
    <row r="447" spans="1:17" ht="63.75" customHeight="1">
      <c r="A447" s="209" t="s">
        <v>9</v>
      </c>
      <c r="B447" s="669"/>
      <c r="C447" s="210"/>
      <c r="D447" s="254"/>
      <c r="E447" s="254"/>
      <c r="F447" s="254"/>
      <c r="G447" s="254"/>
      <c r="H447" s="254"/>
      <c r="I447" s="360"/>
      <c r="J447" s="420"/>
      <c r="K447" s="420"/>
      <c r="L447" s="420"/>
      <c r="M447" s="420"/>
      <c r="N447" s="420"/>
      <c r="O447" s="420"/>
      <c r="P447" s="420"/>
      <c r="Q447" s="420"/>
    </row>
    <row r="448" spans="1:17" ht="63.75" customHeight="1">
      <c r="A448" s="213" t="s">
        <v>10</v>
      </c>
      <c r="B448" s="694"/>
      <c r="C448" s="246"/>
      <c r="D448" s="254"/>
      <c r="E448" s="254"/>
      <c r="F448" s="254"/>
      <c r="G448" s="254"/>
      <c r="H448" s="254"/>
      <c r="I448" s="360"/>
      <c r="J448" s="420"/>
      <c r="K448" s="420"/>
      <c r="L448" s="420"/>
      <c r="M448" s="420"/>
      <c r="N448" s="420"/>
      <c r="O448" s="420"/>
      <c r="P448" s="420"/>
      <c r="Q448" s="420"/>
    </row>
    <row r="449" spans="1:17" ht="63.75" customHeight="1">
      <c r="A449" s="213" t="s">
        <v>12</v>
      </c>
      <c r="B449" s="694"/>
      <c r="C449" s="246"/>
      <c r="D449" s="246"/>
      <c r="E449" s="246"/>
      <c r="F449" s="246"/>
      <c r="G449" s="246"/>
      <c r="H449" s="246"/>
      <c r="I449" s="360"/>
      <c r="J449" s="420"/>
      <c r="K449" s="420"/>
      <c r="L449" s="420"/>
      <c r="M449" s="420"/>
      <c r="N449" s="420"/>
      <c r="O449" s="420"/>
      <c r="P449" s="420"/>
      <c r="Q449" s="420"/>
    </row>
    <row r="450" spans="1:17" ht="63.75" customHeight="1">
      <c r="A450" s="213" t="s">
        <v>13</v>
      </c>
      <c r="B450" s="667"/>
      <c r="C450" s="202" t="s">
        <v>1</v>
      </c>
      <c r="D450" s="202" t="s">
        <v>2</v>
      </c>
      <c r="E450" s="202" t="s">
        <v>3</v>
      </c>
      <c r="F450" s="202" t="s">
        <v>4</v>
      </c>
      <c r="G450" s="202" t="s">
        <v>5</v>
      </c>
      <c r="H450" s="202" t="s">
        <v>6</v>
      </c>
      <c r="I450" s="360"/>
      <c r="J450" s="420"/>
      <c r="K450" s="420"/>
      <c r="L450" s="420"/>
      <c r="M450" s="420"/>
      <c r="N450" s="420"/>
      <c r="O450" s="420"/>
      <c r="P450" s="420"/>
      <c r="Q450" s="420"/>
    </row>
    <row r="451" spans="1:17" ht="63.75" customHeight="1">
      <c r="A451" s="218"/>
      <c r="B451" s="668"/>
      <c r="C451" s="206">
        <v>44704</v>
      </c>
      <c r="D451" s="206">
        <v>44705</v>
      </c>
      <c r="E451" s="206">
        <v>44706</v>
      </c>
      <c r="F451" s="206">
        <v>44707</v>
      </c>
      <c r="G451" s="206">
        <v>44708</v>
      </c>
      <c r="H451" s="206">
        <v>44709</v>
      </c>
      <c r="I451" s="360"/>
      <c r="J451" s="420"/>
      <c r="K451" s="420"/>
      <c r="L451" s="420"/>
      <c r="M451" s="420"/>
      <c r="N451" s="420"/>
      <c r="O451" s="420"/>
      <c r="P451" s="420"/>
      <c r="Q451" s="420"/>
    </row>
    <row r="452" spans="1:17" ht="63.75" customHeight="1">
      <c r="A452" s="213" t="s">
        <v>14</v>
      </c>
      <c r="B452" s="694"/>
      <c r="C452" s="246"/>
      <c r="D452" s="210"/>
      <c r="E452" s="248"/>
      <c r="F452" s="210"/>
      <c r="G452" s="248"/>
      <c r="H452" s="243"/>
      <c r="I452" s="360"/>
      <c r="J452" s="420"/>
      <c r="K452" s="420"/>
      <c r="L452" s="420"/>
      <c r="M452" s="420"/>
      <c r="N452" s="420"/>
      <c r="O452" s="420"/>
      <c r="P452" s="420"/>
      <c r="Q452" s="420"/>
    </row>
    <row r="453" spans="1:17" ht="63.75" customHeight="1">
      <c r="A453" s="213" t="s">
        <v>16</v>
      </c>
      <c r="B453" s="694"/>
      <c r="C453" s="246"/>
      <c r="D453" s="210"/>
      <c r="E453" s="248"/>
      <c r="F453" s="210"/>
      <c r="G453" s="248"/>
      <c r="H453" s="243"/>
      <c r="I453" s="360"/>
      <c r="J453" s="420"/>
      <c r="K453" s="420"/>
      <c r="L453" s="420"/>
      <c r="M453" s="420"/>
      <c r="N453" s="420"/>
      <c r="O453" s="420"/>
      <c r="P453" s="420"/>
      <c r="Q453" s="420"/>
    </row>
    <row r="454" spans="1:17" ht="63.75" customHeight="1">
      <c r="A454" s="213" t="s">
        <v>17</v>
      </c>
      <c r="B454" s="694"/>
      <c r="C454" s="246"/>
      <c r="D454" s="210"/>
      <c r="E454" s="248"/>
      <c r="F454" s="210"/>
      <c r="G454" s="248"/>
      <c r="H454" s="243"/>
      <c r="I454" s="360"/>
      <c r="J454" s="420"/>
      <c r="K454" s="420"/>
      <c r="L454" s="420"/>
      <c r="M454" s="420"/>
      <c r="N454" s="420"/>
      <c r="O454" s="420"/>
      <c r="P454" s="420"/>
      <c r="Q454" s="420"/>
    </row>
    <row r="455" spans="1:17" ht="63.75" customHeight="1">
      <c r="A455" s="222"/>
      <c r="B455" s="694"/>
      <c r="C455" s="246"/>
      <c r="D455" s="210"/>
      <c r="E455" s="248"/>
      <c r="F455" s="210"/>
      <c r="G455" s="248"/>
      <c r="H455" s="243"/>
      <c r="I455" s="360"/>
      <c r="J455" s="420"/>
      <c r="K455" s="420"/>
      <c r="L455" s="420"/>
      <c r="M455" s="420"/>
      <c r="N455" s="420"/>
      <c r="O455" s="420"/>
      <c r="P455" s="420"/>
      <c r="Q455" s="420"/>
    </row>
    <row r="456" spans="1:17" ht="63.75" customHeight="1">
      <c r="A456" s="222"/>
      <c r="B456" s="694"/>
      <c r="C456" s="246"/>
      <c r="D456" s="210"/>
      <c r="E456" s="248"/>
      <c r="F456" s="210"/>
      <c r="G456" s="248"/>
      <c r="H456" s="243"/>
      <c r="I456" s="360"/>
      <c r="J456" s="420"/>
      <c r="K456" s="420"/>
      <c r="L456" s="420"/>
      <c r="M456" s="420"/>
      <c r="N456" s="420"/>
      <c r="O456" s="420"/>
      <c r="P456" s="420"/>
      <c r="Q456" s="420"/>
    </row>
    <row r="457" spans="1:17" ht="63.75" customHeight="1">
      <c r="A457" s="213" t="s">
        <v>18</v>
      </c>
      <c r="B457" s="694"/>
      <c r="C457" s="246"/>
      <c r="D457" s="210"/>
      <c r="E457" s="248"/>
      <c r="F457" s="210"/>
      <c r="G457" s="248"/>
      <c r="H457" s="243"/>
      <c r="I457" s="360"/>
      <c r="J457" s="420"/>
      <c r="K457" s="420"/>
      <c r="L457" s="420"/>
      <c r="M457" s="420"/>
      <c r="N457" s="420"/>
      <c r="O457" s="420"/>
      <c r="P457" s="420"/>
      <c r="Q457" s="420"/>
    </row>
    <row r="458" spans="1:17" ht="63.75" customHeight="1">
      <c r="A458" s="213" t="s">
        <v>19</v>
      </c>
      <c r="B458" s="694"/>
      <c r="C458" s="246"/>
      <c r="D458" s="210"/>
      <c r="E458" s="248"/>
      <c r="F458" s="210"/>
      <c r="G458" s="248"/>
      <c r="H458" s="243"/>
      <c r="I458" s="360"/>
      <c r="J458" s="420"/>
      <c r="K458" s="420"/>
      <c r="L458" s="420"/>
      <c r="M458" s="420"/>
      <c r="N458" s="420"/>
      <c r="O458" s="420"/>
      <c r="P458" s="420"/>
      <c r="Q458" s="420"/>
    </row>
    <row r="459" spans="1:17" ht="63.75" customHeight="1">
      <c r="A459" s="213" t="s">
        <v>20</v>
      </c>
      <c r="B459" s="694"/>
      <c r="C459" s="246"/>
      <c r="D459" s="210"/>
      <c r="E459" s="248"/>
      <c r="F459" s="210"/>
      <c r="G459" s="248"/>
      <c r="H459" s="243"/>
      <c r="I459" s="360"/>
      <c r="J459" s="420"/>
      <c r="K459" s="420"/>
      <c r="L459" s="420"/>
      <c r="M459" s="420"/>
      <c r="N459" s="420"/>
      <c r="O459" s="420"/>
      <c r="P459" s="420"/>
      <c r="Q459" s="420"/>
    </row>
    <row r="460" spans="1:17" ht="63.75" customHeight="1">
      <c r="A460" s="227"/>
      <c r="B460" s="694"/>
      <c r="C460" s="246"/>
      <c r="D460" s="210"/>
      <c r="E460" s="248"/>
      <c r="F460" s="210"/>
      <c r="G460" s="248"/>
      <c r="H460" s="243"/>
      <c r="I460" s="360"/>
      <c r="J460" s="420"/>
      <c r="K460" s="420"/>
      <c r="L460" s="420"/>
      <c r="M460" s="420"/>
      <c r="N460" s="420"/>
      <c r="O460" s="420"/>
      <c r="P460" s="420"/>
      <c r="Q460" s="420"/>
    </row>
    <row r="461" spans="1:17" ht="63.75" customHeight="1">
      <c r="A461" s="227"/>
      <c r="B461" s="694"/>
      <c r="C461" s="246"/>
      <c r="D461" s="210"/>
      <c r="E461" s="248"/>
      <c r="F461" s="210"/>
      <c r="G461" s="248"/>
      <c r="H461" s="243"/>
      <c r="I461" s="360"/>
      <c r="J461" s="420"/>
      <c r="K461" s="420"/>
      <c r="L461" s="420"/>
      <c r="M461" s="420"/>
      <c r="N461" s="420"/>
      <c r="O461" s="420"/>
      <c r="P461" s="420"/>
      <c r="Q461" s="420"/>
    </row>
    <row r="462" spans="1:17" ht="63.75" customHeight="1">
      <c r="A462" s="227"/>
      <c r="B462" s="694"/>
      <c r="C462" s="246"/>
      <c r="D462" s="210"/>
      <c r="E462" s="248"/>
      <c r="F462" s="210"/>
      <c r="G462" s="248"/>
      <c r="H462" s="243"/>
      <c r="I462" s="360"/>
      <c r="J462" s="420"/>
      <c r="K462" s="420"/>
      <c r="L462" s="420"/>
      <c r="M462" s="420"/>
      <c r="N462" s="420"/>
      <c r="O462" s="420"/>
      <c r="P462" s="420"/>
      <c r="Q462" s="420"/>
    </row>
    <row r="463" spans="1:17" ht="63.75" customHeight="1">
      <c r="A463" s="227"/>
      <c r="B463" s="694"/>
      <c r="C463" s="246"/>
      <c r="D463" s="210"/>
      <c r="E463" s="248"/>
      <c r="F463" s="210"/>
      <c r="G463" s="248"/>
      <c r="H463" s="243"/>
      <c r="I463" s="360"/>
      <c r="J463" s="420"/>
      <c r="K463" s="420"/>
      <c r="L463" s="420"/>
      <c r="M463" s="420"/>
      <c r="N463" s="420"/>
      <c r="O463" s="420"/>
      <c r="P463" s="420"/>
      <c r="Q463" s="420"/>
    </row>
    <row r="464" spans="1:17" ht="63.75" customHeight="1">
      <c r="A464" s="227"/>
      <c r="B464" s="694"/>
      <c r="C464" s="246"/>
      <c r="D464" s="210"/>
      <c r="E464" s="248"/>
      <c r="F464" s="210"/>
      <c r="G464" s="248"/>
      <c r="H464" s="243"/>
      <c r="I464" s="360"/>
      <c r="J464" s="420"/>
      <c r="K464" s="420"/>
      <c r="L464" s="420"/>
      <c r="M464" s="420"/>
      <c r="N464" s="420"/>
      <c r="O464" s="420"/>
      <c r="P464" s="420"/>
      <c r="Q464" s="420"/>
    </row>
    <row r="465" spans="1:17" ht="63.75" customHeight="1">
      <c r="A465" s="227"/>
      <c r="B465" s="669"/>
      <c r="C465" s="210"/>
      <c r="D465" s="210"/>
      <c r="E465" s="246"/>
      <c r="F465" s="243"/>
      <c r="G465" s="246"/>
      <c r="H465" s="243"/>
      <c r="I465" s="360"/>
      <c r="J465" s="420"/>
      <c r="K465" s="420"/>
      <c r="L465" s="420"/>
      <c r="M465" s="420"/>
      <c r="N465" s="420"/>
      <c r="O465" s="420"/>
      <c r="P465" s="420"/>
      <c r="Q465" s="420"/>
    </row>
    <row r="466" spans="1:17" ht="63.75" customHeight="1">
      <c r="A466" s="262"/>
      <c r="B466" s="697"/>
      <c r="C466" s="248"/>
      <c r="D466" s="254"/>
      <c r="E466" s="246"/>
      <c r="F466" s="246"/>
      <c r="G466" s="246"/>
      <c r="H466" s="246"/>
      <c r="I466" s="360"/>
      <c r="J466" s="420"/>
      <c r="K466" s="420"/>
      <c r="L466" s="420"/>
      <c r="M466" s="420"/>
      <c r="N466" s="420"/>
      <c r="O466" s="420"/>
      <c r="P466" s="420"/>
      <c r="Q466" s="420"/>
    </row>
    <row r="467" spans="1:17" ht="63.75" customHeight="1">
      <c r="A467" s="263"/>
      <c r="B467" s="697"/>
      <c r="C467" s="248"/>
      <c r="D467" s="254"/>
      <c r="E467" s="254"/>
      <c r="F467" s="254"/>
      <c r="G467" s="254"/>
      <c r="H467" s="254"/>
      <c r="I467" s="360"/>
      <c r="J467" s="420"/>
      <c r="K467" s="420"/>
      <c r="L467" s="420"/>
      <c r="M467" s="420"/>
      <c r="N467" s="420"/>
      <c r="O467" s="420"/>
      <c r="P467" s="420"/>
      <c r="Q467" s="420"/>
    </row>
    <row r="468" spans="1:17" ht="63.75" customHeight="1">
      <c r="A468" s="257"/>
      <c r="B468" s="697"/>
      <c r="C468" s="248"/>
      <c r="D468" s="254"/>
      <c r="E468" s="254"/>
      <c r="F468" s="254"/>
      <c r="G468" s="254"/>
      <c r="H468" s="254"/>
      <c r="I468" s="360"/>
      <c r="J468" s="420"/>
      <c r="K468" s="420"/>
      <c r="L468" s="420"/>
      <c r="M468" s="420"/>
      <c r="N468" s="420"/>
      <c r="O468" s="420"/>
      <c r="P468" s="420"/>
      <c r="Q468" s="420"/>
    </row>
    <row r="469" spans="1:17" ht="63.75" customHeight="1">
      <c r="A469" s="205"/>
      <c r="B469" s="697"/>
      <c r="C469" s="248"/>
      <c r="D469" s="254"/>
      <c r="E469" s="254"/>
      <c r="F469" s="254"/>
      <c r="G469" s="254"/>
      <c r="H469" s="254"/>
      <c r="I469" s="360"/>
      <c r="J469" s="420"/>
      <c r="K469" s="420"/>
      <c r="L469" s="420"/>
      <c r="M469" s="420"/>
      <c r="N469" s="420"/>
      <c r="O469" s="420"/>
      <c r="P469" s="420"/>
      <c r="Q469" s="420"/>
    </row>
    <row r="470" spans="1:17" ht="63.75" customHeight="1">
      <c r="A470" s="209" t="s">
        <v>9</v>
      </c>
      <c r="B470" s="669"/>
      <c r="C470" s="210"/>
      <c r="D470" s="254"/>
      <c r="E470" s="254"/>
      <c r="F470" s="254"/>
      <c r="G470" s="254"/>
      <c r="H470" s="254"/>
      <c r="I470" s="360"/>
      <c r="J470" s="420"/>
      <c r="K470" s="420"/>
      <c r="L470" s="420"/>
      <c r="M470" s="420"/>
      <c r="N470" s="420"/>
      <c r="O470" s="420"/>
      <c r="P470" s="420"/>
      <c r="Q470" s="420"/>
    </row>
    <row r="471" spans="1:17" ht="63.75" customHeight="1">
      <c r="A471" s="213" t="s">
        <v>10</v>
      </c>
      <c r="B471" s="694"/>
      <c r="C471" s="246"/>
      <c r="D471" s="254"/>
      <c r="E471" s="254"/>
      <c r="F471" s="254"/>
      <c r="G471" s="254"/>
      <c r="H471" s="254"/>
      <c r="I471" s="360"/>
      <c r="J471" s="420"/>
      <c r="K471" s="420"/>
      <c r="L471" s="420"/>
      <c r="M471" s="420"/>
      <c r="N471" s="420"/>
      <c r="O471" s="420"/>
      <c r="P471" s="420"/>
      <c r="Q471" s="420"/>
    </row>
    <row r="472" spans="1:17" ht="63.75" customHeight="1">
      <c r="A472" s="213" t="s">
        <v>12</v>
      </c>
      <c r="B472" s="694"/>
      <c r="C472" s="246"/>
      <c r="D472" s="246"/>
      <c r="E472" s="246"/>
      <c r="F472" s="246"/>
      <c r="G472" s="246"/>
      <c r="H472" s="246"/>
      <c r="I472" s="360"/>
      <c r="J472" s="420"/>
      <c r="K472" s="420"/>
      <c r="L472" s="420"/>
      <c r="M472" s="420"/>
      <c r="N472" s="420"/>
      <c r="O472" s="420"/>
      <c r="P472" s="420"/>
      <c r="Q472" s="420"/>
    </row>
    <row r="473" spans="1:17" ht="63.75" customHeight="1">
      <c r="A473" s="213" t="s">
        <v>13</v>
      </c>
      <c r="B473" s="667"/>
      <c r="C473" s="202" t="s">
        <v>1</v>
      </c>
      <c r="D473" s="202" t="s">
        <v>2</v>
      </c>
      <c r="E473" s="202" t="s">
        <v>3</v>
      </c>
      <c r="F473" s="202" t="s">
        <v>4</v>
      </c>
      <c r="G473" s="202" t="s">
        <v>5</v>
      </c>
      <c r="H473" s="202" t="s">
        <v>6</v>
      </c>
      <c r="I473" s="360"/>
      <c r="J473" s="420"/>
      <c r="K473" s="420"/>
      <c r="L473" s="420"/>
      <c r="M473" s="420"/>
      <c r="N473" s="420"/>
      <c r="O473" s="420"/>
      <c r="P473" s="420"/>
      <c r="Q473" s="420"/>
    </row>
    <row r="474" spans="1:17" ht="63.75" customHeight="1">
      <c r="A474" s="218"/>
      <c r="B474" s="668"/>
      <c r="C474" s="206">
        <v>44711</v>
      </c>
      <c r="D474" s="206">
        <v>44712</v>
      </c>
      <c r="E474" s="206">
        <v>44713</v>
      </c>
      <c r="F474" s="206">
        <v>44714</v>
      </c>
      <c r="G474" s="206">
        <v>44715</v>
      </c>
      <c r="H474" s="206">
        <v>44716</v>
      </c>
      <c r="I474" s="360"/>
      <c r="J474" s="420"/>
      <c r="K474" s="420"/>
      <c r="L474" s="420"/>
      <c r="M474" s="420"/>
      <c r="N474" s="420"/>
      <c r="O474" s="420"/>
      <c r="P474" s="420"/>
      <c r="Q474" s="420"/>
    </row>
    <row r="475" spans="1:17" ht="63.75" customHeight="1">
      <c r="A475" s="213" t="s">
        <v>14</v>
      </c>
      <c r="B475" s="669"/>
      <c r="C475" s="210"/>
      <c r="D475" s="210"/>
      <c r="E475" s="210"/>
      <c r="F475" s="210"/>
      <c r="G475" s="210"/>
      <c r="H475" s="210"/>
      <c r="I475" s="360"/>
      <c r="J475" s="420"/>
      <c r="K475" s="420"/>
      <c r="L475" s="420"/>
      <c r="M475" s="420"/>
      <c r="N475" s="420"/>
      <c r="O475" s="420"/>
      <c r="P475" s="420"/>
      <c r="Q475" s="420"/>
    </row>
    <row r="476" spans="1:17" ht="63.75" customHeight="1">
      <c r="A476" s="213" t="s">
        <v>16</v>
      </c>
      <c r="B476" s="694"/>
      <c r="C476" s="246"/>
      <c r="D476" s="246"/>
      <c r="E476" s="246"/>
      <c r="F476" s="246"/>
      <c r="G476" s="246"/>
      <c r="H476" s="215"/>
      <c r="I476" s="360"/>
      <c r="J476" s="420"/>
      <c r="K476" s="420"/>
      <c r="L476" s="420"/>
      <c r="M476" s="420"/>
      <c r="N476" s="420"/>
      <c r="O476" s="420"/>
      <c r="P476" s="420"/>
      <c r="Q476" s="420"/>
    </row>
    <row r="477" spans="1:17" ht="63.75" customHeight="1">
      <c r="A477" s="213" t="s">
        <v>17</v>
      </c>
      <c r="B477" s="694"/>
      <c r="C477" s="246"/>
      <c r="D477" s="246"/>
      <c r="E477" s="246"/>
      <c r="F477" s="246"/>
      <c r="G477" s="246"/>
      <c r="H477" s="215"/>
      <c r="I477" s="360"/>
      <c r="J477" s="420"/>
      <c r="K477" s="420"/>
      <c r="L477" s="420"/>
      <c r="M477" s="420"/>
      <c r="N477" s="420"/>
      <c r="O477" s="420"/>
      <c r="P477" s="420"/>
      <c r="Q477" s="420"/>
    </row>
    <row r="478" spans="1:17" ht="63.75" customHeight="1">
      <c r="A478" s="222"/>
      <c r="B478" s="694"/>
      <c r="C478" s="246"/>
      <c r="D478" s="254"/>
      <c r="E478" s="246"/>
      <c r="F478" s="246"/>
      <c r="G478" s="246"/>
      <c r="H478" s="215"/>
      <c r="I478" s="360"/>
      <c r="J478" s="420"/>
      <c r="K478" s="420"/>
      <c r="L478" s="420"/>
      <c r="M478" s="420"/>
      <c r="N478" s="420"/>
      <c r="O478" s="420"/>
      <c r="P478" s="420"/>
      <c r="Q478" s="420"/>
    </row>
    <row r="479" spans="1:17" ht="63.75" customHeight="1">
      <c r="A479" s="222"/>
      <c r="B479" s="669"/>
      <c r="C479" s="210"/>
      <c r="D479" s="210"/>
      <c r="E479" s="246"/>
      <c r="F479" s="246"/>
      <c r="G479" s="246"/>
      <c r="H479" s="215"/>
      <c r="I479" s="360"/>
      <c r="J479" s="420"/>
      <c r="K479" s="420"/>
      <c r="L479" s="420"/>
      <c r="M479" s="420"/>
      <c r="N479" s="420"/>
      <c r="O479" s="420"/>
      <c r="P479" s="420"/>
      <c r="Q479" s="420"/>
    </row>
    <row r="480" spans="1:17" ht="63.75" customHeight="1">
      <c r="A480" s="213" t="s">
        <v>18</v>
      </c>
      <c r="B480" s="696"/>
      <c r="C480" s="215"/>
      <c r="D480" s="246"/>
      <c r="E480" s="246"/>
      <c r="F480" s="246"/>
      <c r="G480" s="246"/>
      <c r="H480" s="215"/>
      <c r="I480" s="360"/>
      <c r="J480" s="420"/>
      <c r="K480" s="420"/>
      <c r="L480" s="420"/>
      <c r="M480" s="420"/>
      <c r="N480" s="420"/>
      <c r="O480" s="420"/>
      <c r="P480" s="420"/>
      <c r="Q480" s="420"/>
    </row>
    <row r="481" spans="1:17" ht="63.75" customHeight="1">
      <c r="A481" s="213" t="s">
        <v>19</v>
      </c>
      <c r="B481" s="696"/>
      <c r="C481" s="215"/>
      <c r="D481" s="246"/>
      <c r="E481" s="246"/>
      <c r="F481" s="246"/>
      <c r="G481" s="246"/>
      <c r="H481" s="215"/>
      <c r="I481" s="360"/>
      <c r="J481" s="420"/>
      <c r="K481" s="420"/>
      <c r="L481" s="420"/>
      <c r="M481" s="420"/>
      <c r="N481" s="420"/>
      <c r="O481" s="420"/>
      <c r="P481" s="420"/>
      <c r="Q481" s="420"/>
    </row>
    <row r="482" spans="1:17" ht="63.75" customHeight="1">
      <c r="A482" s="213" t="s">
        <v>20</v>
      </c>
      <c r="B482" s="696"/>
      <c r="C482" s="215"/>
      <c r="D482" s="246"/>
      <c r="E482" s="246"/>
      <c r="F482" s="246"/>
      <c r="G482" s="246"/>
      <c r="H482" s="215"/>
      <c r="I482" s="360"/>
      <c r="J482" s="420"/>
      <c r="K482" s="420"/>
      <c r="L482" s="420"/>
      <c r="M482" s="420"/>
      <c r="N482" s="420"/>
      <c r="O482" s="420"/>
      <c r="P482" s="420"/>
      <c r="Q482" s="420"/>
    </row>
    <row r="483" spans="1:17" ht="63.75" customHeight="1">
      <c r="A483" s="227"/>
      <c r="B483" s="669"/>
      <c r="C483" s="210"/>
      <c r="D483" s="246"/>
      <c r="E483" s="246"/>
      <c r="F483" s="246"/>
      <c r="G483" s="246"/>
      <c r="H483" s="243"/>
      <c r="I483" s="360"/>
      <c r="J483" s="420"/>
      <c r="K483" s="420"/>
      <c r="L483" s="420"/>
      <c r="M483" s="420"/>
      <c r="N483" s="420"/>
      <c r="O483" s="420"/>
      <c r="P483" s="420"/>
      <c r="Q483" s="420"/>
    </row>
    <row r="484" spans="1:17" ht="63.75" customHeight="1">
      <c r="A484" s="227"/>
      <c r="B484" s="694"/>
      <c r="C484" s="246"/>
      <c r="D484" s="210"/>
      <c r="E484" s="210"/>
      <c r="F484" s="243"/>
      <c r="G484" s="246"/>
      <c r="H484" s="243"/>
      <c r="I484" s="360"/>
      <c r="J484" s="420"/>
      <c r="K484" s="420"/>
      <c r="L484" s="420"/>
      <c r="M484" s="420"/>
      <c r="N484" s="420"/>
      <c r="O484" s="420"/>
      <c r="P484" s="420"/>
      <c r="Q484" s="420"/>
    </row>
    <row r="485" spans="1:17" ht="63.75" customHeight="1">
      <c r="A485" s="227"/>
      <c r="B485" s="694"/>
      <c r="C485" s="246"/>
      <c r="D485" s="210"/>
      <c r="E485" s="248"/>
      <c r="F485" s="210"/>
      <c r="G485" s="248"/>
      <c r="H485" s="243"/>
      <c r="I485" s="360"/>
      <c r="J485" s="420"/>
      <c r="K485" s="420"/>
      <c r="L485" s="420"/>
      <c r="M485" s="420"/>
      <c r="N485" s="420"/>
      <c r="O485" s="420"/>
      <c r="P485" s="420"/>
      <c r="Q485" s="420"/>
    </row>
    <row r="486" spans="1:17" ht="63.75" customHeight="1">
      <c r="A486" s="227"/>
      <c r="B486" s="694"/>
      <c r="C486" s="246"/>
      <c r="D486" s="210"/>
      <c r="E486" s="248"/>
      <c r="F486" s="210"/>
      <c r="G486" s="248"/>
      <c r="H486" s="243"/>
      <c r="I486" s="360"/>
      <c r="J486" s="420"/>
      <c r="K486" s="420"/>
      <c r="L486" s="420"/>
      <c r="M486" s="420"/>
      <c r="N486" s="420"/>
      <c r="O486" s="420"/>
      <c r="P486" s="420"/>
      <c r="Q486" s="420"/>
    </row>
    <row r="487" spans="1:17" ht="63.75" customHeight="1">
      <c r="A487" s="227"/>
      <c r="B487" s="694"/>
      <c r="C487" s="246"/>
      <c r="D487" s="210"/>
      <c r="E487" s="248"/>
      <c r="F487" s="210"/>
      <c r="G487" s="248"/>
      <c r="H487" s="243"/>
      <c r="I487" s="360"/>
      <c r="J487" s="420"/>
      <c r="K487" s="420"/>
      <c r="L487" s="420"/>
      <c r="M487" s="420"/>
      <c r="N487" s="420"/>
      <c r="O487" s="420"/>
      <c r="P487" s="420"/>
      <c r="Q487" s="420"/>
    </row>
    <row r="488" spans="1:17" ht="63.75" customHeight="1">
      <c r="A488" s="227"/>
      <c r="B488" s="669"/>
      <c r="C488" s="210"/>
      <c r="D488" s="210"/>
      <c r="E488" s="246"/>
      <c r="F488" s="243"/>
      <c r="G488" s="246"/>
      <c r="H488" s="243"/>
      <c r="I488" s="360"/>
      <c r="J488" s="420"/>
      <c r="K488" s="420"/>
      <c r="L488" s="420"/>
      <c r="M488" s="420"/>
      <c r="N488" s="420"/>
      <c r="O488" s="420"/>
      <c r="P488" s="420"/>
      <c r="Q488" s="420"/>
    </row>
    <row r="489" spans="1:17" ht="63.75" customHeight="1">
      <c r="A489" s="262"/>
      <c r="B489" s="697"/>
      <c r="C489" s="248"/>
      <c r="D489" s="254"/>
      <c r="E489" s="246"/>
      <c r="F489" s="246"/>
      <c r="G489" s="246"/>
      <c r="H489" s="246"/>
      <c r="I489" s="360"/>
      <c r="J489" s="420"/>
      <c r="K489" s="420"/>
      <c r="L489" s="420"/>
      <c r="M489" s="420"/>
      <c r="N489" s="420"/>
      <c r="O489" s="420"/>
      <c r="P489" s="420"/>
      <c r="Q489" s="420"/>
    </row>
    <row r="490" spans="1:17" ht="63.75" customHeight="1">
      <c r="A490" s="263"/>
      <c r="B490" s="697"/>
      <c r="C490" s="248"/>
      <c r="D490" s="254"/>
      <c r="E490" s="254"/>
      <c r="F490" s="254"/>
      <c r="G490" s="254"/>
      <c r="H490" s="254"/>
      <c r="I490" s="360"/>
      <c r="J490" s="420"/>
      <c r="K490" s="420"/>
      <c r="L490" s="420"/>
      <c r="M490" s="420"/>
      <c r="N490" s="420"/>
      <c r="O490" s="420"/>
      <c r="P490" s="420"/>
      <c r="Q490" s="420"/>
    </row>
    <row r="491" spans="1:17" ht="63.75" customHeight="1">
      <c r="A491" s="258"/>
      <c r="B491" s="697"/>
      <c r="C491" s="248"/>
      <c r="D491" s="254"/>
      <c r="E491" s="254"/>
      <c r="F491" s="254"/>
      <c r="G491" s="254"/>
      <c r="H491" s="254"/>
      <c r="I491" s="360"/>
      <c r="J491" s="420"/>
      <c r="K491" s="420"/>
      <c r="L491" s="420"/>
      <c r="M491" s="420"/>
      <c r="N491" s="420"/>
      <c r="O491" s="420"/>
      <c r="P491" s="420"/>
      <c r="Q491" s="420"/>
    </row>
    <row r="492" spans="1:17" ht="63.75" customHeight="1">
      <c r="A492" s="209" t="s">
        <v>9</v>
      </c>
      <c r="B492" s="697"/>
      <c r="C492" s="248"/>
      <c r="D492" s="254"/>
      <c r="E492" s="254"/>
      <c r="F492" s="254"/>
      <c r="G492" s="254"/>
      <c r="H492" s="254"/>
      <c r="I492" s="360"/>
      <c r="J492" s="420"/>
      <c r="K492" s="420"/>
      <c r="L492" s="420"/>
      <c r="M492" s="420"/>
      <c r="N492" s="420"/>
      <c r="O492" s="420"/>
      <c r="P492" s="420"/>
      <c r="Q492" s="420"/>
    </row>
    <row r="493" spans="1:17" ht="63.75" customHeight="1">
      <c r="A493" s="213" t="s">
        <v>10</v>
      </c>
      <c r="B493" s="669"/>
      <c r="C493" s="210"/>
      <c r="D493" s="254"/>
      <c r="E493" s="254"/>
      <c r="F493" s="254"/>
      <c r="G493" s="254"/>
      <c r="H493" s="254"/>
      <c r="I493" s="360"/>
      <c r="J493" s="420"/>
      <c r="K493" s="420"/>
      <c r="L493" s="420"/>
      <c r="M493" s="420"/>
      <c r="N493" s="420"/>
      <c r="O493" s="420"/>
      <c r="P493" s="420"/>
      <c r="Q493" s="420"/>
    </row>
    <row r="494" spans="1:17" ht="63.75" customHeight="1">
      <c r="A494" s="213" t="s">
        <v>12</v>
      </c>
      <c r="B494" s="694"/>
      <c r="C494" s="246"/>
      <c r="D494" s="254"/>
      <c r="E494" s="254"/>
      <c r="F494" s="254"/>
      <c r="G494" s="254"/>
      <c r="H494" s="254"/>
      <c r="I494" s="360"/>
      <c r="J494" s="420"/>
      <c r="K494" s="420"/>
      <c r="L494" s="420"/>
      <c r="M494" s="420"/>
      <c r="N494" s="420"/>
      <c r="O494" s="420"/>
      <c r="P494" s="420"/>
      <c r="Q494" s="420"/>
    </row>
    <row r="495" spans="1:17" ht="63.75" customHeight="1">
      <c r="A495" s="213" t="s">
        <v>13</v>
      </c>
      <c r="B495" s="694"/>
      <c r="C495" s="246"/>
      <c r="D495" s="246"/>
      <c r="E495" s="246"/>
      <c r="F495" s="246"/>
      <c r="G495" s="246"/>
      <c r="H495" s="246"/>
      <c r="I495" s="360"/>
      <c r="J495" s="420"/>
      <c r="K495" s="420"/>
      <c r="L495" s="420"/>
      <c r="M495" s="420"/>
      <c r="N495" s="420"/>
      <c r="O495" s="420"/>
      <c r="P495" s="420"/>
      <c r="Q495" s="420"/>
    </row>
    <row r="496" spans="1:17" ht="63.75" customHeight="1">
      <c r="A496" s="218"/>
      <c r="B496" s="667"/>
      <c r="C496" s="202" t="s">
        <v>1</v>
      </c>
      <c r="D496" s="202" t="s">
        <v>2</v>
      </c>
      <c r="E496" s="202" t="s">
        <v>3</v>
      </c>
      <c r="F496" s="202" t="s">
        <v>4</v>
      </c>
      <c r="G496" s="202" t="s">
        <v>5</v>
      </c>
      <c r="H496" s="202" t="s">
        <v>6</v>
      </c>
      <c r="I496" s="360"/>
      <c r="J496" s="420"/>
      <c r="K496" s="420"/>
      <c r="L496" s="420"/>
      <c r="M496" s="420"/>
      <c r="N496" s="420"/>
      <c r="O496" s="420"/>
      <c r="P496" s="420"/>
      <c r="Q496" s="420"/>
    </row>
    <row r="497" spans="1:17" ht="63.75" customHeight="1">
      <c r="A497" s="213" t="s">
        <v>14</v>
      </c>
      <c r="B497" s="668"/>
      <c r="C497" s="206">
        <v>44718</v>
      </c>
      <c r="D497" s="206">
        <v>44719</v>
      </c>
      <c r="E497" s="206">
        <v>44720</v>
      </c>
      <c r="F497" s="206">
        <v>44721</v>
      </c>
      <c r="G497" s="206">
        <v>44722</v>
      </c>
      <c r="H497" s="206">
        <v>44723</v>
      </c>
      <c r="I497" s="360"/>
      <c r="J497" s="420"/>
      <c r="K497" s="420"/>
      <c r="L497" s="420"/>
      <c r="M497" s="420"/>
      <c r="N497" s="420"/>
      <c r="O497" s="420"/>
      <c r="P497" s="420"/>
      <c r="Q497" s="420"/>
    </row>
    <row r="498" spans="1:17" ht="63.75" customHeight="1">
      <c r="A498" s="213" t="s">
        <v>16</v>
      </c>
      <c r="B498" s="669"/>
      <c r="C498" s="210"/>
      <c r="D498" s="210"/>
      <c r="E498" s="210"/>
      <c r="F498" s="210"/>
      <c r="G498" s="210"/>
      <c r="H498" s="210"/>
      <c r="I498" s="360"/>
      <c r="J498" s="420"/>
      <c r="K498" s="420"/>
      <c r="L498" s="420"/>
      <c r="M498" s="420"/>
      <c r="N498" s="420"/>
      <c r="O498" s="420"/>
      <c r="P498" s="420"/>
      <c r="Q498" s="420"/>
    </row>
    <row r="499" spans="1:17" ht="63.75" customHeight="1">
      <c r="A499" s="213" t="s">
        <v>17</v>
      </c>
      <c r="B499" s="694"/>
      <c r="C499" s="246"/>
      <c r="D499" s="246"/>
      <c r="E499" s="246"/>
      <c r="F499" s="246"/>
      <c r="G499" s="246"/>
      <c r="H499" s="215"/>
      <c r="I499" s="360"/>
      <c r="J499" s="420"/>
      <c r="K499" s="420"/>
      <c r="L499" s="420"/>
      <c r="M499" s="420"/>
      <c r="N499" s="420"/>
      <c r="O499" s="420"/>
      <c r="P499" s="420"/>
      <c r="Q499" s="420"/>
    </row>
    <row r="500" spans="1:17" ht="63.75" customHeight="1">
      <c r="A500" s="222"/>
      <c r="B500" s="694"/>
      <c r="C500" s="246"/>
      <c r="D500" s="246"/>
      <c r="E500" s="246"/>
      <c r="F500" s="246"/>
      <c r="G500" s="246"/>
      <c r="H500" s="215"/>
      <c r="I500" s="360"/>
      <c r="J500" s="420"/>
      <c r="K500" s="420"/>
      <c r="L500" s="420"/>
      <c r="M500" s="420"/>
      <c r="N500" s="420"/>
      <c r="O500" s="420"/>
      <c r="P500" s="420"/>
      <c r="Q500" s="420"/>
    </row>
    <row r="501" spans="1:17" ht="63.75" customHeight="1">
      <c r="A501" s="222"/>
      <c r="B501" s="694"/>
      <c r="C501" s="246"/>
      <c r="D501" s="254"/>
      <c r="E501" s="246"/>
      <c r="F501" s="246"/>
      <c r="G501" s="246"/>
      <c r="H501" s="215"/>
      <c r="I501" s="360"/>
      <c r="J501" s="420"/>
      <c r="K501" s="420"/>
      <c r="L501" s="420"/>
      <c r="M501" s="420"/>
      <c r="N501" s="420"/>
      <c r="O501" s="420"/>
      <c r="P501" s="420"/>
      <c r="Q501" s="420"/>
    </row>
    <row r="502" spans="1:17" ht="63.75" customHeight="1">
      <c r="A502" s="213" t="s">
        <v>18</v>
      </c>
      <c r="B502" s="669"/>
      <c r="C502" s="210"/>
      <c r="D502" s="210"/>
      <c r="E502" s="246"/>
      <c r="F502" s="246"/>
      <c r="G502" s="246"/>
      <c r="H502" s="215"/>
      <c r="I502" s="360"/>
      <c r="J502" s="420"/>
      <c r="K502" s="420"/>
      <c r="L502" s="420"/>
      <c r="M502" s="420"/>
      <c r="N502" s="420"/>
      <c r="O502" s="420"/>
      <c r="P502" s="420"/>
      <c r="Q502" s="420"/>
    </row>
    <row r="503" spans="1:17" ht="63.75" customHeight="1">
      <c r="A503" s="213" t="s">
        <v>19</v>
      </c>
      <c r="B503" s="696"/>
      <c r="C503" s="215"/>
      <c r="D503" s="246"/>
      <c r="E503" s="246"/>
      <c r="F503" s="246"/>
      <c r="G503" s="246"/>
      <c r="H503" s="215"/>
      <c r="I503" s="360"/>
      <c r="J503" s="420"/>
      <c r="K503" s="420"/>
      <c r="L503" s="420"/>
      <c r="M503" s="420"/>
      <c r="N503" s="420"/>
      <c r="O503" s="420"/>
      <c r="P503" s="420"/>
      <c r="Q503" s="420"/>
    </row>
    <row r="504" spans="1:17" ht="63.75" customHeight="1">
      <c r="A504" s="213" t="s">
        <v>20</v>
      </c>
      <c r="B504" s="696"/>
      <c r="C504" s="215"/>
      <c r="D504" s="246"/>
      <c r="E504" s="246"/>
      <c r="F504" s="246"/>
      <c r="G504" s="246"/>
      <c r="H504" s="215"/>
      <c r="I504" s="360"/>
      <c r="J504" s="420"/>
      <c r="K504" s="420"/>
      <c r="L504" s="420"/>
      <c r="M504" s="420"/>
      <c r="N504" s="420"/>
      <c r="O504" s="420"/>
      <c r="P504" s="420"/>
      <c r="Q504" s="420"/>
    </row>
    <row r="505" spans="1:17" ht="63.75" customHeight="1">
      <c r="A505" s="227"/>
      <c r="B505" s="696"/>
      <c r="C505" s="215"/>
      <c r="D505" s="246"/>
      <c r="E505" s="246"/>
      <c r="F505" s="246"/>
      <c r="G505" s="246"/>
      <c r="H505" s="215"/>
      <c r="I505" s="360"/>
      <c r="J505" s="420"/>
      <c r="K505" s="420"/>
      <c r="L505" s="420"/>
      <c r="M505" s="420"/>
      <c r="N505" s="420"/>
      <c r="O505" s="420"/>
      <c r="P505" s="420"/>
      <c r="Q505" s="420"/>
    </row>
    <row r="506" spans="1:17" ht="63.75" customHeight="1">
      <c r="A506" s="227"/>
      <c r="B506" s="669"/>
      <c r="C506" s="210"/>
      <c r="D506" s="246"/>
      <c r="E506" s="246"/>
      <c r="F506" s="246"/>
      <c r="G506" s="246"/>
      <c r="H506" s="243"/>
      <c r="I506" s="360"/>
      <c r="J506" s="420"/>
      <c r="K506" s="420"/>
      <c r="L506" s="420"/>
      <c r="M506" s="420"/>
      <c r="N506" s="420"/>
      <c r="O506" s="420"/>
      <c r="P506" s="420"/>
      <c r="Q506" s="420"/>
    </row>
    <row r="507" spans="1:17" ht="63.75" customHeight="1">
      <c r="A507" s="227"/>
      <c r="B507" s="694"/>
      <c r="C507" s="246"/>
      <c r="D507" s="210"/>
      <c r="E507" s="210"/>
      <c r="F507" s="243"/>
      <c r="G507" s="246"/>
      <c r="H507" s="243"/>
      <c r="I507" s="360"/>
      <c r="J507" s="420"/>
      <c r="K507" s="420"/>
      <c r="L507" s="420"/>
      <c r="M507" s="420"/>
      <c r="N507" s="420"/>
      <c r="O507" s="420"/>
      <c r="P507" s="420"/>
      <c r="Q507" s="420"/>
    </row>
    <row r="508" spans="1:17" ht="63.75" customHeight="1">
      <c r="A508" s="227"/>
      <c r="B508" s="694"/>
      <c r="C508" s="246"/>
      <c r="D508" s="210"/>
      <c r="E508" s="248"/>
      <c r="F508" s="210"/>
      <c r="G508" s="248"/>
      <c r="H508" s="243"/>
      <c r="I508" s="360"/>
      <c r="J508" s="420"/>
      <c r="K508" s="420"/>
      <c r="L508" s="420"/>
      <c r="M508" s="420"/>
      <c r="N508" s="420"/>
      <c r="O508" s="420"/>
      <c r="P508" s="420"/>
      <c r="Q508" s="420"/>
    </row>
    <row r="509" spans="1:17" ht="63.75" customHeight="1">
      <c r="A509" s="227"/>
      <c r="B509" s="694"/>
      <c r="C509" s="246"/>
      <c r="D509" s="210"/>
      <c r="E509" s="248"/>
      <c r="F509" s="210"/>
      <c r="G509" s="248"/>
      <c r="H509" s="243"/>
      <c r="I509" s="360"/>
      <c r="J509" s="420"/>
      <c r="K509" s="420"/>
      <c r="L509" s="420"/>
      <c r="M509" s="420"/>
      <c r="N509" s="420"/>
      <c r="O509" s="420"/>
      <c r="P509" s="420"/>
      <c r="Q509" s="420"/>
    </row>
    <row r="510" spans="1:17" ht="63.75" customHeight="1">
      <c r="A510" s="227"/>
      <c r="B510" s="694"/>
      <c r="C510" s="246"/>
      <c r="D510" s="210"/>
      <c r="E510" s="248"/>
      <c r="F510" s="210"/>
      <c r="G510" s="248"/>
      <c r="H510" s="243"/>
      <c r="I510" s="360"/>
      <c r="J510" s="420"/>
      <c r="K510" s="420"/>
      <c r="L510" s="420"/>
      <c r="M510" s="420"/>
      <c r="N510" s="420"/>
      <c r="O510" s="420"/>
      <c r="P510" s="420"/>
      <c r="Q510" s="420"/>
    </row>
    <row r="511" spans="1:17" ht="63.75" customHeight="1">
      <c r="A511" s="262"/>
      <c r="B511" s="669"/>
      <c r="C511" s="210"/>
      <c r="D511" s="210"/>
      <c r="E511" s="246"/>
      <c r="F511" s="243"/>
      <c r="G511" s="246"/>
      <c r="H511" s="243"/>
      <c r="I511" s="360"/>
      <c r="J511" s="420"/>
      <c r="K511" s="420"/>
      <c r="L511" s="420"/>
      <c r="M511" s="420"/>
      <c r="N511" s="420"/>
      <c r="O511" s="420"/>
      <c r="P511" s="420"/>
      <c r="Q511" s="420"/>
    </row>
    <row r="512" spans="1:17" ht="63.75" customHeight="1">
      <c r="A512" s="264"/>
      <c r="B512" s="697"/>
      <c r="C512" s="248"/>
      <c r="D512" s="254"/>
      <c r="E512" s="246"/>
      <c r="F512" s="246"/>
      <c r="G512" s="246"/>
      <c r="H512" s="246"/>
      <c r="I512" s="360"/>
      <c r="J512" s="420"/>
      <c r="K512" s="420"/>
      <c r="L512" s="420"/>
      <c r="M512" s="420"/>
      <c r="N512" s="420"/>
      <c r="O512" s="420"/>
      <c r="P512" s="420"/>
      <c r="Q512" s="420"/>
    </row>
    <row r="513" spans="1:17" ht="63.75" customHeight="1">
      <c r="A513" s="265"/>
      <c r="B513" s="697"/>
      <c r="C513" s="248"/>
      <c r="D513" s="254"/>
      <c r="E513" s="254"/>
      <c r="F513" s="254"/>
      <c r="G513" s="254"/>
      <c r="H513" s="254"/>
      <c r="I513" s="360"/>
      <c r="J513" s="420"/>
      <c r="K513" s="420"/>
      <c r="L513" s="420"/>
      <c r="M513" s="420"/>
      <c r="N513" s="420"/>
      <c r="O513" s="420"/>
      <c r="P513" s="420"/>
      <c r="Q513" s="420"/>
    </row>
    <row r="514" spans="1:17" ht="63.75" customHeight="1">
      <c r="A514" s="266"/>
      <c r="B514" s="697"/>
      <c r="C514" s="248"/>
      <c r="D514" s="254"/>
      <c r="E514" s="254"/>
      <c r="F514" s="254"/>
      <c r="G514" s="254"/>
      <c r="H514" s="254"/>
      <c r="I514" s="360"/>
      <c r="J514" s="420"/>
      <c r="K514" s="420"/>
      <c r="L514" s="420"/>
      <c r="M514" s="420"/>
      <c r="N514" s="420"/>
      <c r="O514" s="420"/>
      <c r="P514" s="420"/>
      <c r="Q514" s="420"/>
    </row>
    <row r="515" spans="1:17" ht="63.75" customHeight="1">
      <c r="A515" s="266"/>
      <c r="B515" s="697"/>
      <c r="C515" s="248"/>
      <c r="D515" s="254"/>
      <c r="E515" s="254"/>
      <c r="F515" s="254"/>
      <c r="G515" s="254"/>
      <c r="H515" s="254"/>
      <c r="I515" s="360"/>
      <c r="J515" s="420"/>
      <c r="K515" s="420"/>
      <c r="L515" s="420"/>
      <c r="M515" s="420"/>
      <c r="N515" s="420"/>
      <c r="O515" s="420"/>
      <c r="P515" s="420"/>
      <c r="Q515" s="420"/>
    </row>
    <row r="516" spans="1:17" ht="63.75" customHeight="1">
      <c r="A516" s="266"/>
      <c r="B516" s="669"/>
      <c r="C516" s="210"/>
      <c r="D516" s="254"/>
      <c r="E516" s="254"/>
      <c r="F516" s="254"/>
      <c r="G516" s="254"/>
      <c r="H516" s="254"/>
      <c r="I516" s="360"/>
      <c r="J516" s="420"/>
      <c r="K516" s="420"/>
      <c r="L516" s="420"/>
      <c r="M516" s="420"/>
      <c r="N516" s="420"/>
      <c r="O516" s="420"/>
      <c r="P516" s="420"/>
      <c r="Q516" s="420"/>
    </row>
    <row r="517" spans="1:17" ht="63.75" customHeight="1">
      <c r="A517" s="266"/>
      <c r="B517" s="694"/>
      <c r="C517" s="246"/>
      <c r="D517" s="254"/>
      <c r="E517" s="254"/>
      <c r="F517" s="254"/>
      <c r="G517" s="254"/>
      <c r="H517" s="254"/>
      <c r="I517" s="360"/>
      <c r="J517" s="420"/>
      <c r="K517" s="420"/>
      <c r="L517" s="420"/>
      <c r="M517" s="420"/>
      <c r="N517" s="420"/>
      <c r="O517" s="420"/>
      <c r="P517" s="420"/>
      <c r="Q517" s="420"/>
    </row>
    <row r="518" spans="1:17" ht="63.75" customHeight="1">
      <c r="A518" s="266"/>
      <c r="B518" s="694"/>
      <c r="C518" s="246"/>
      <c r="D518" s="246"/>
      <c r="E518" s="246"/>
      <c r="F518" s="246"/>
      <c r="G518" s="246"/>
      <c r="H518" s="246"/>
      <c r="I518" s="360"/>
      <c r="J518" s="420"/>
      <c r="K518" s="420"/>
      <c r="L518" s="420"/>
      <c r="M518" s="420"/>
      <c r="N518" s="420"/>
      <c r="O518" s="420"/>
      <c r="P518" s="420"/>
      <c r="Q518" s="420"/>
    </row>
    <row r="519" spans="1:17" ht="63.75" customHeight="1">
      <c r="A519" s="266"/>
      <c r="B519" s="668"/>
      <c r="C519" s="206">
        <v>44725</v>
      </c>
      <c r="D519" s="206">
        <v>44726</v>
      </c>
      <c r="E519" s="206">
        <v>44727</v>
      </c>
      <c r="F519" s="206">
        <v>44364</v>
      </c>
      <c r="G519" s="206">
        <v>44365</v>
      </c>
      <c r="H519" s="206">
        <v>44366</v>
      </c>
      <c r="I519" s="360"/>
      <c r="J519" s="420"/>
      <c r="K519" s="420"/>
      <c r="L519" s="420"/>
      <c r="M519" s="420"/>
      <c r="N519" s="420"/>
      <c r="O519" s="420"/>
      <c r="P519" s="420"/>
      <c r="Q519" s="420"/>
    </row>
    <row r="520" spans="1:17" ht="63.75" customHeight="1">
      <c r="A520" s="266"/>
      <c r="B520" s="669"/>
      <c r="C520" s="210"/>
      <c r="D520" s="210"/>
      <c r="E520" s="210"/>
      <c r="F520" s="210"/>
      <c r="G520" s="210"/>
      <c r="H520" s="210"/>
      <c r="I520" s="360"/>
      <c r="J520" s="420"/>
      <c r="K520" s="420"/>
      <c r="L520" s="420"/>
      <c r="M520" s="420"/>
      <c r="N520" s="420"/>
      <c r="O520" s="420"/>
      <c r="P520" s="420"/>
      <c r="Q520" s="420"/>
    </row>
    <row r="521" spans="1:17" ht="63.75" customHeight="1">
      <c r="A521" s="266"/>
      <c r="B521" s="694"/>
      <c r="C521" s="246"/>
      <c r="D521" s="246"/>
      <c r="E521" s="246"/>
      <c r="F521" s="246"/>
      <c r="G521" s="246"/>
      <c r="H521" s="215"/>
      <c r="I521" s="360"/>
      <c r="J521" s="420"/>
      <c r="K521" s="420"/>
      <c r="L521" s="420"/>
      <c r="M521" s="420"/>
      <c r="N521" s="420"/>
      <c r="O521" s="420"/>
      <c r="P521" s="420"/>
      <c r="Q521" s="420"/>
    </row>
    <row r="522" spans="1:17" ht="63.75" customHeight="1">
      <c r="A522" s="266"/>
      <c r="B522" s="694"/>
      <c r="C522" s="246"/>
      <c r="D522" s="246"/>
      <c r="E522" s="246"/>
      <c r="F522" s="246"/>
      <c r="G522" s="246"/>
      <c r="H522" s="215"/>
      <c r="I522" s="360"/>
      <c r="J522" s="420"/>
      <c r="K522" s="420"/>
      <c r="L522" s="420"/>
      <c r="M522" s="420"/>
      <c r="N522" s="420"/>
      <c r="O522" s="420"/>
      <c r="P522" s="420"/>
      <c r="Q522" s="420"/>
    </row>
    <row r="523" spans="1:17" ht="63.75" customHeight="1">
      <c r="A523" s="266"/>
      <c r="B523" s="694"/>
      <c r="C523" s="246"/>
      <c r="D523" s="254"/>
      <c r="E523" s="246"/>
      <c r="F523" s="246"/>
      <c r="G523" s="246"/>
      <c r="H523" s="215"/>
      <c r="I523" s="360"/>
      <c r="J523" s="420"/>
      <c r="K523" s="420"/>
      <c r="L523" s="420"/>
      <c r="M523" s="420"/>
      <c r="N523" s="420"/>
      <c r="O523" s="420"/>
      <c r="P523" s="420"/>
      <c r="Q523" s="420"/>
    </row>
    <row r="524" spans="1:17" ht="63.75" customHeight="1">
      <c r="A524" s="266"/>
      <c r="B524" s="669"/>
      <c r="C524" s="210"/>
      <c r="D524" s="210"/>
      <c r="E524" s="246"/>
      <c r="F524" s="246"/>
      <c r="G524" s="246"/>
      <c r="H524" s="215"/>
      <c r="I524" s="360"/>
      <c r="J524" s="420"/>
      <c r="K524" s="420"/>
      <c r="L524" s="420"/>
      <c r="M524" s="420"/>
      <c r="N524" s="420"/>
      <c r="O524" s="420"/>
      <c r="P524" s="420"/>
      <c r="Q524" s="420"/>
    </row>
    <row r="525" spans="1:17" ht="63.75" customHeight="1">
      <c r="A525" s="266"/>
      <c r="B525" s="696"/>
      <c r="C525" s="215"/>
      <c r="D525" s="246"/>
      <c r="E525" s="246"/>
      <c r="F525" s="246"/>
      <c r="G525" s="246"/>
      <c r="H525" s="215"/>
      <c r="I525" s="376"/>
      <c r="J525" s="473"/>
      <c r="K525" s="440"/>
      <c r="L525" s="440"/>
      <c r="M525" s="440"/>
      <c r="N525" s="440"/>
      <c r="O525" s="440"/>
      <c r="P525" s="441"/>
      <c r="Q525" s="444"/>
    </row>
    <row r="526" spans="1:17" ht="63.75" customHeight="1">
      <c r="A526" s="266"/>
      <c r="B526" s="696"/>
      <c r="C526" s="215"/>
      <c r="D526" s="246"/>
      <c r="E526" s="246"/>
      <c r="F526" s="246"/>
      <c r="G526" s="246"/>
      <c r="H526" s="215"/>
      <c r="I526" s="363"/>
      <c r="J526" s="474"/>
      <c r="K526" s="380"/>
      <c r="L526" s="380"/>
      <c r="M526" s="380"/>
      <c r="N526" s="380"/>
      <c r="O526" s="380"/>
      <c r="P526" s="381"/>
      <c r="Q526" s="382"/>
    </row>
    <row r="527" spans="1:17" ht="63.75" customHeight="1">
      <c r="A527" s="266"/>
      <c r="B527" s="696"/>
      <c r="C527" s="215"/>
      <c r="D527" s="246"/>
      <c r="E527" s="246"/>
      <c r="F527" s="246"/>
      <c r="G527" s="246"/>
      <c r="H527" s="215"/>
      <c r="I527" s="363"/>
      <c r="J527" s="474"/>
      <c r="K527" s="380"/>
      <c r="L527" s="380"/>
      <c r="M527" s="380"/>
      <c r="N527" s="380"/>
      <c r="O527" s="380"/>
      <c r="P527" s="381"/>
      <c r="Q527" s="382"/>
    </row>
    <row r="528" spans="1:17" ht="63.75" customHeight="1">
      <c r="A528" s="266"/>
      <c r="B528" s="669"/>
      <c r="C528" s="210"/>
      <c r="D528" s="246"/>
      <c r="E528" s="246"/>
      <c r="F528" s="246"/>
      <c r="G528" s="246"/>
      <c r="H528" s="243"/>
      <c r="I528" s="363"/>
      <c r="J528" s="474"/>
      <c r="K528" s="380"/>
      <c r="L528" s="380"/>
      <c r="M528" s="380"/>
      <c r="N528" s="380"/>
      <c r="O528" s="380"/>
      <c r="P528" s="381"/>
      <c r="Q528" s="382"/>
    </row>
    <row r="529" spans="1:17" ht="63.75" customHeight="1">
      <c r="A529" s="266"/>
      <c r="B529" s="694"/>
      <c r="C529" s="246"/>
      <c r="D529" s="210"/>
      <c r="E529" s="210"/>
      <c r="F529" s="243"/>
      <c r="G529" s="246"/>
      <c r="H529" s="243"/>
      <c r="I529" s="363"/>
      <c r="J529" s="474"/>
      <c r="K529" s="380"/>
      <c r="L529" s="380"/>
      <c r="M529" s="380"/>
      <c r="N529" s="380"/>
      <c r="O529" s="380"/>
      <c r="P529" s="381"/>
      <c r="Q529" s="382"/>
    </row>
    <row r="530" spans="1:17" ht="63.75" customHeight="1">
      <c r="A530" s="266"/>
      <c r="B530" s="694"/>
      <c r="C530" s="246"/>
      <c r="D530" s="210"/>
      <c r="E530" s="248"/>
      <c r="F530" s="210"/>
      <c r="G530" s="248"/>
      <c r="H530" s="243"/>
      <c r="I530" s="363"/>
      <c r="J530" s="474"/>
      <c r="K530" s="380"/>
      <c r="L530" s="380"/>
      <c r="M530" s="380"/>
      <c r="N530" s="380"/>
      <c r="O530" s="380"/>
      <c r="P530" s="381"/>
      <c r="Q530" s="382"/>
    </row>
    <row r="531" spans="1:17" ht="63.75" customHeight="1">
      <c r="A531" s="266"/>
      <c r="B531" s="694"/>
      <c r="C531" s="246"/>
      <c r="D531" s="210"/>
      <c r="E531" s="248"/>
      <c r="F531" s="210"/>
      <c r="G531" s="248"/>
      <c r="H531" s="243"/>
      <c r="I531" s="363"/>
      <c r="J531" s="474"/>
      <c r="K531" s="380"/>
      <c r="L531" s="380"/>
      <c r="M531" s="380"/>
      <c r="N531" s="380"/>
      <c r="O531" s="380"/>
      <c r="P531" s="381"/>
      <c r="Q531" s="382"/>
    </row>
    <row r="532" spans="1:17" ht="63.75" customHeight="1">
      <c r="A532" s="266"/>
      <c r="B532" s="694"/>
      <c r="C532" s="246"/>
      <c r="D532" s="210"/>
      <c r="E532" s="248"/>
      <c r="F532" s="210"/>
      <c r="G532" s="248"/>
      <c r="H532" s="243"/>
      <c r="I532" s="363"/>
      <c r="J532" s="474"/>
      <c r="K532" s="380"/>
      <c r="L532" s="380"/>
      <c r="M532" s="380"/>
      <c r="N532" s="380"/>
      <c r="O532" s="380"/>
      <c r="P532" s="381"/>
      <c r="Q532" s="382"/>
    </row>
    <row r="533" spans="1:17" ht="63.75" customHeight="1">
      <c r="A533" s="266"/>
      <c r="B533" s="669"/>
      <c r="C533" s="210"/>
      <c r="D533" s="210"/>
      <c r="E533" s="246"/>
      <c r="F533" s="243"/>
      <c r="G533" s="246"/>
      <c r="H533" s="243"/>
      <c r="I533" s="363"/>
      <c r="J533" s="474"/>
      <c r="K533" s="380"/>
      <c r="L533" s="380"/>
      <c r="M533" s="380"/>
      <c r="N533" s="380"/>
      <c r="O533" s="380"/>
      <c r="P533" s="381"/>
      <c r="Q533" s="382"/>
    </row>
    <row r="534" spans="1:17" ht="63.75" customHeight="1">
      <c r="A534" s="266"/>
      <c r="B534" s="697"/>
      <c r="C534" s="248"/>
      <c r="D534" s="254"/>
      <c r="E534" s="246"/>
      <c r="F534" s="246"/>
      <c r="G534" s="246"/>
      <c r="H534" s="246"/>
      <c r="I534" s="363"/>
      <c r="J534" s="474"/>
      <c r="K534" s="380"/>
      <c r="L534" s="380"/>
      <c r="M534" s="380"/>
      <c r="N534" s="380"/>
      <c r="O534" s="380"/>
      <c r="P534" s="381"/>
      <c r="Q534" s="382"/>
    </row>
    <row r="535" spans="1:17" ht="63.75" customHeight="1">
      <c r="A535" s="266"/>
      <c r="B535" s="697"/>
      <c r="C535" s="248"/>
      <c r="D535" s="254"/>
      <c r="E535" s="254"/>
      <c r="F535" s="254"/>
      <c r="G535" s="254"/>
      <c r="H535" s="254"/>
      <c r="I535" s="363"/>
      <c r="J535" s="474"/>
      <c r="K535" s="380"/>
      <c r="L535" s="380"/>
      <c r="M535" s="380"/>
      <c r="N535" s="380"/>
      <c r="O535" s="380"/>
      <c r="P535" s="381"/>
      <c r="Q535" s="382"/>
    </row>
    <row r="536" spans="1:17" ht="63.75" customHeight="1">
      <c r="A536" s="266"/>
      <c r="B536" s="697"/>
      <c r="C536" s="248"/>
      <c r="D536" s="254"/>
      <c r="E536" s="254"/>
      <c r="F536" s="254"/>
      <c r="G536" s="254"/>
      <c r="H536" s="254"/>
      <c r="I536" s="363"/>
      <c r="J536" s="474"/>
      <c r="K536" s="380"/>
      <c r="L536" s="380"/>
      <c r="M536" s="380"/>
      <c r="N536" s="380"/>
      <c r="O536" s="380"/>
      <c r="P536" s="381"/>
      <c r="Q536" s="382"/>
    </row>
    <row r="537" spans="1:17" ht="63.75" customHeight="1">
      <c r="A537" s="266"/>
      <c r="B537" s="697"/>
      <c r="C537" s="248"/>
      <c r="D537" s="254"/>
      <c r="E537" s="254"/>
      <c r="F537" s="254"/>
      <c r="G537" s="254"/>
      <c r="H537" s="254"/>
      <c r="I537" s="363"/>
      <c r="J537" s="474"/>
      <c r="K537" s="380"/>
      <c r="L537" s="380"/>
      <c r="M537" s="380"/>
      <c r="N537" s="380"/>
      <c r="O537" s="380"/>
      <c r="P537" s="381"/>
      <c r="Q537" s="382"/>
    </row>
    <row r="538" spans="1:17" ht="63.75" customHeight="1">
      <c r="A538" s="266"/>
      <c r="B538" s="669"/>
      <c r="C538" s="210"/>
      <c r="D538" s="254"/>
      <c r="E538" s="254"/>
      <c r="F538" s="254"/>
      <c r="G538" s="254"/>
      <c r="H538" s="254"/>
      <c r="I538" s="363"/>
      <c r="J538" s="474"/>
      <c r="K538" s="380"/>
      <c r="L538" s="380"/>
      <c r="M538" s="380"/>
      <c r="N538" s="380"/>
      <c r="O538" s="380"/>
      <c r="P538" s="381"/>
      <c r="Q538" s="382"/>
    </row>
    <row r="539" spans="1:17" ht="63.75" customHeight="1">
      <c r="A539" s="266"/>
      <c r="B539" s="694"/>
      <c r="C539" s="246"/>
      <c r="D539" s="254"/>
      <c r="E539" s="254"/>
      <c r="F539" s="254"/>
      <c r="G539" s="254"/>
      <c r="H539" s="254"/>
      <c r="I539" s="363"/>
      <c r="J539" s="474"/>
      <c r="K539" s="380"/>
      <c r="L539" s="380"/>
      <c r="M539" s="380"/>
      <c r="N539" s="380"/>
      <c r="O539" s="380"/>
      <c r="P539" s="381"/>
      <c r="Q539" s="382"/>
    </row>
    <row r="540" spans="1:17" ht="63.75" customHeight="1">
      <c r="A540" s="267"/>
      <c r="B540" s="694"/>
      <c r="C540" s="246"/>
      <c r="D540" s="246"/>
      <c r="E540" s="246"/>
      <c r="F540" s="246"/>
      <c r="G540" s="246"/>
      <c r="H540" s="246"/>
      <c r="I540" s="377"/>
      <c r="J540" s="475"/>
      <c r="K540" s="442"/>
      <c r="L540" s="442"/>
      <c r="M540" s="442"/>
      <c r="N540" s="442"/>
      <c r="O540" s="442"/>
      <c r="P540" s="443"/>
      <c r="Q540" s="445"/>
    </row>
    <row r="541" spans="10:17" ht="58.5" customHeight="1">
      <c r="J541" s="446"/>
      <c r="K541" s="446"/>
      <c r="L541" s="446"/>
      <c r="M541" s="446"/>
      <c r="N541" s="446"/>
      <c r="O541" s="446"/>
      <c r="P541" s="446"/>
      <c r="Q541" s="446"/>
    </row>
    <row r="542" spans="10:17" ht="58.5" customHeight="1">
      <c r="J542" s="446"/>
      <c r="K542" s="446"/>
      <c r="L542" s="446"/>
      <c r="M542" s="446"/>
      <c r="N542" s="446"/>
      <c r="O542" s="446"/>
      <c r="P542" s="446"/>
      <c r="Q542" s="446"/>
    </row>
    <row r="543" spans="10:17" ht="58.5" customHeight="1">
      <c r="J543" s="446"/>
      <c r="K543" s="446"/>
      <c r="L543" s="446"/>
      <c r="M543" s="446"/>
      <c r="N543" s="446"/>
      <c r="O543" s="446"/>
      <c r="P543" s="446"/>
      <c r="Q543" s="446"/>
    </row>
    <row r="544" spans="10:17" ht="58.5" customHeight="1">
      <c r="J544" s="446"/>
      <c r="K544" s="446"/>
      <c r="L544" s="446"/>
      <c r="M544" s="446"/>
      <c r="N544" s="446"/>
      <c r="O544" s="446"/>
      <c r="P544" s="446"/>
      <c r="Q544" s="446"/>
    </row>
    <row r="545" spans="10:17" ht="58.5" customHeight="1">
      <c r="J545" s="446"/>
      <c r="K545" s="446"/>
      <c r="L545" s="446"/>
      <c r="M545" s="446"/>
      <c r="N545" s="446"/>
      <c r="O545" s="446"/>
      <c r="P545" s="446"/>
      <c r="Q545" s="446"/>
    </row>
    <row r="546" spans="10:17" ht="58.5" customHeight="1">
      <c r="J546" s="446"/>
      <c r="K546" s="446"/>
      <c r="L546" s="446"/>
      <c r="M546" s="446"/>
      <c r="N546" s="446"/>
      <c r="O546" s="446"/>
      <c r="P546" s="446"/>
      <c r="Q546" s="446"/>
    </row>
    <row r="547" spans="10:17" ht="58.5" customHeight="1">
      <c r="J547" s="446"/>
      <c r="K547" s="446"/>
      <c r="L547" s="446"/>
      <c r="M547" s="446"/>
      <c r="N547" s="446"/>
      <c r="O547" s="446"/>
      <c r="P547" s="446"/>
      <c r="Q547" s="446"/>
    </row>
    <row r="548" spans="10:17" ht="58.5" customHeight="1">
      <c r="J548" s="446"/>
      <c r="K548" s="446"/>
      <c r="L548" s="446"/>
      <c r="M548" s="446"/>
      <c r="N548" s="446"/>
      <c r="O548" s="446"/>
      <c r="P548" s="446"/>
      <c r="Q548" s="446"/>
    </row>
    <row r="549" spans="10:17" ht="58.5" customHeight="1">
      <c r="J549" s="446"/>
      <c r="K549" s="446"/>
      <c r="L549" s="446"/>
      <c r="M549" s="446"/>
      <c r="N549" s="446"/>
      <c r="O549" s="446"/>
      <c r="P549" s="446"/>
      <c r="Q549" s="446"/>
    </row>
    <row r="550" spans="10:17" ht="58.5" customHeight="1">
      <c r="J550" s="446"/>
      <c r="K550" s="446"/>
      <c r="L550" s="446"/>
      <c r="M550" s="446"/>
      <c r="N550" s="446"/>
      <c r="O550" s="446"/>
      <c r="P550" s="446"/>
      <c r="Q550" s="446"/>
    </row>
    <row r="551" spans="10:17" ht="58.5" customHeight="1">
      <c r="J551" s="446"/>
      <c r="K551" s="446"/>
      <c r="L551" s="446"/>
      <c r="M551" s="446"/>
      <c r="N551" s="446"/>
      <c r="O551" s="446"/>
      <c r="P551" s="446"/>
      <c r="Q551" s="446"/>
    </row>
    <row r="552" spans="10:17" ht="58.5" customHeight="1">
      <c r="J552" s="446"/>
      <c r="K552" s="446"/>
      <c r="L552" s="446"/>
      <c r="M552" s="446"/>
      <c r="N552" s="446"/>
      <c r="O552" s="446"/>
      <c r="P552" s="446"/>
      <c r="Q552" s="446"/>
    </row>
    <row r="553" spans="10:17" ht="58.5" customHeight="1">
      <c r="J553" s="446"/>
      <c r="K553" s="446"/>
      <c r="L553" s="446"/>
      <c r="M553" s="446"/>
      <c r="N553" s="446"/>
      <c r="O553" s="446"/>
      <c r="P553" s="446"/>
      <c r="Q553" s="446"/>
    </row>
    <row r="554" spans="10:17" ht="58.5" customHeight="1">
      <c r="J554" s="446"/>
      <c r="K554" s="446"/>
      <c r="L554" s="446"/>
      <c r="M554" s="446"/>
      <c r="N554" s="446"/>
      <c r="O554" s="446"/>
      <c r="P554" s="446"/>
      <c r="Q554" s="446"/>
    </row>
    <row r="555" spans="10:17" ht="58.5" customHeight="1">
      <c r="J555" s="446"/>
      <c r="K555" s="446"/>
      <c r="L555" s="446"/>
      <c r="M555" s="446"/>
      <c r="N555" s="446"/>
      <c r="O555" s="446"/>
      <c r="P555" s="446"/>
      <c r="Q555" s="446"/>
    </row>
    <row r="556" spans="10:17" ht="58.5" customHeight="1">
      <c r="J556" s="446"/>
      <c r="K556" s="446"/>
      <c r="L556" s="446"/>
      <c r="M556" s="446"/>
      <c r="N556" s="446"/>
      <c r="O556" s="446"/>
      <c r="P556" s="446"/>
      <c r="Q556" s="446"/>
    </row>
    <row r="557" spans="10:17" ht="58.5" customHeight="1">
      <c r="J557" s="446"/>
      <c r="K557" s="446"/>
      <c r="L557" s="446"/>
      <c r="M557" s="446"/>
      <c r="N557" s="446"/>
      <c r="O557" s="446"/>
      <c r="P557" s="446"/>
      <c r="Q557" s="446"/>
    </row>
    <row r="558" spans="10:17" ht="58.5" customHeight="1">
      <c r="J558" s="446"/>
      <c r="K558" s="446"/>
      <c r="L558" s="446"/>
      <c r="M558" s="446"/>
      <c r="N558" s="446"/>
      <c r="O558" s="446"/>
      <c r="P558" s="446"/>
      <c r="Q558" s="446"/>
    </row>
    <row r="559" spans="10:17" ht="58.5" customHeight="1">
      <c r="J559" s="446"/>
      <c r="K559" s="446"/>
      <c r="L559" s="446"/>
      <c r="M559" s="446"/>
      <c r="N559" s="446"/>
      <c r="O559" s="446"/>
      <c r="P559" s="446"/>
      <c r="Q559" s="446"/>
    </row>
    <row r="560" spans="10:17" ht="58.5" customHeight="1">
      <c r="J560" s="446"/>
      <c r="K560" s="446"/>
      <c r="L560" s="446"/>
      <c r="M560" s="446"/>
      <c r="N560" s="446"/>
      <c r="O560" s="446"/>
      <c r="P560" s="446"/>
      <c r="Q560" s="446"/>
    </row>
    <row r="561" spans="10:17" ht="58.5" customHeight="1">
      <c r="J561" s="446"/>
      <c r="K561" s="446"/>
      <c r="L561" s="446"/>
      <c r="M561" s="446"/>
      <c r="N561" s="446"/>
      <c r="O561" s="446"/>
      <c r="P561" s="446"/>
      <c r="Q561" s="446"/>
    </row>
    <row r="562" spans="10:17" ht="58.5" customHeight="1">
      <c r="J562" s="446"/>
      <c r="K562" s="446"/>
      <c r="L562" s="446"/>
      <c r="M562" s="446"/>
      <c r="N562" s="446"/>
      <c r="O562" s="446"/>
      <c r="P562" s="446"/>
      <c r="Q562" s="446"/>
    </row>
    <row r="563" spans="10:17" ht="58.5" customHeight="1">
      <c r="J563" s="446"/>
      <c r="K563" s="446"/>
      <c r="L563" s="446"/>
      <c r="M563" s="446"/>
      <c r="N563" s="446"/>
      <c r="O563" s="446"/>
      <c r="P563" s="446"/>
      <c r="Q563" s="446"/>
    </row>
    <row r="564" spans="10:17" ht="58.5" customHeight="1">
      <c r="J564" s="446"/>
      <c r="K564" s="446"/>
      <c r="L564" s="446"/>
      <c r="M564" s="446"/>
      <c r="N564" s="446"/>
      <c r="O564" s="446"/>
      <c r="P564" s="446"/>
      <c r="Q564" s="446"/>
    </row>
    <row r="565" spans="10:17" ht="58.5" customHeight="1">
      <c r="J565" s="446"/>
      <c r="K565" s="446"/>
      <c r="L565" s="446"/>
      <c r="M565" s="446"/>
      <c r="N565" s="446"/>
      <c r="O565" s="446"/>
      <c r="P565" s="446"/>
      <c r="Q565" s="446"/>
    </row>
    <row r="566" spans="10:17" ht="58.5" customHeight="1">
      <c r="J566" s="446"/>
      <c r="K566" s="446"/>
      <c r="L566" s="446"/>
      <c r="M566" s="446"/>
      <c r="N566" s="446"/>
      <c r="O566" s="446"/>
      <c r="P566" s="446"/>
      <c r="Q566" s="446"/>
    </row>
    <row r="567" spans="10:17" ht="58.5" customHeight="1">
      <c r="J567" s="446"/>
      <c r="K567" s="446"/>
      <c r="L567" s="446"/>
      <c r="M567" s="446"/>
      <c r="N567" s="446"/>
      <c r="O567" s="446"/>
      <c r="P567" s="446"/>
      <c r="Q567" s="446"/>
    </row>
    <row r="568" spans="10:17" ht="58.5" customHeight="1">
      <c r="J568" s="446"/>
      <c r="K568" s="446"/>
      <c r="L568" s="446"/>
      <c r="M568" s="446"/>
      <c r="N568" s="446"/>
      <c r="O568" s="446"/>
      <c r="P568" s="446"/>
      <c r="Q568" s="446"/>
    </row>
    <row r="569" spans="10:17" ht="58.5" customHeight="1">
      <c r="J569" s="446"/>
      <c r="K569" s="446"/>
      <c r="L569" s="446"/>
      <c r="M569" s="446"/>
      <c r="N569" s="446"/>
      <c r="O569" s="446"/>
      <c r="P569" s="446"/>
      <c r="Q569" s="446"/>
    </row>
    <row r="570" spans="10:17" ht="58.5" customHeight="1">
      <c r="J570" s="446"/>
      <c r="K570" s="446"/>
      <c r="L570" s="446"/>
      <c r="M570" s="446"/>
      <c r="N570" s="446"/>
      <c r="O570" s="446"/>
      <c r="P570" s="446"/>
      <c r="Q570" s="446"/>
    </row>
    <row r="571" spans="10:17" ht="58.5" customHeight="1">
      <c r="J571" s="446"/>
      <c r="K571" s="446"/>
      <c r="L571" s="446"/>
      <c r="M571" s="446"/>
      <c r="N571" s="446"/>
      <c r="O571" s="446"/>
      <c r="P571" s="446"/>
      <c r="Q571" s="446"/>
    </row>
    <row r="572" spans="10:17" ht="58.5" customHeight="1">
      <c r="J572" s="446"/>
      <c r="K572" s="446"/>
      <c r="L572" s="446"/>
      <c r="M572" s="446"/>
      <c r="N572" s="446"/>
      <c r="O572" s="446"/>
      <c r="P572" s="446"/>
      <c r="Q572" s="446"/>
    </row>
    <row r="573" spans="10:17" ht="58.5" customHeight="1">
      <c r="J573" s="446"/>
      <c r="K573" s="446"/>
      <c r="L573" s="446"/>
      <c r="M573" s="446"/>
      <c r="N573" s="446"/>
      <c r="O573" s="446"/>
      <c r="P573" s="446"/>
      <c r="Q573" s="446"/>
    </row>
    <row r="574" spans="10:17" ht="58.5" customHeight="1">
      <c r="J574" s="446"/>
      <c r="K574" s="446"/>
      <c r="L574" s="446"/>
      <c r="M574" s="446"/>
      <c r="N574" s="446"/>
      <c r="O574" s="446"/>
      <c r="P574" s="446"/>
      <c r="Q574" s="446"/>
    </row>
    <row r="575" spans="10:17" ht="58.5" customHeight="1">
      <c r="J575" s="446"/>
      <c r="K575" s="446"/>
      <c r="L575" s="446"/>
      <c r="M575" s="446"/>
      <c r="N575" s="446"/>
      <c r="O575" s="446"/>
      <c r="P575" s="446"/>
      <c r="Q575" s="446"/>
    </row>
    <row r="576" spans="10:17" ht="58.5" customHeight="1">
      <c r="J576" s="446"/>
      <c r="K576" s="446"/>
      <c r="L576" s="446"/>
      <c r="M576" s="446"/>
      <c r="N576" s="446"/>
      <c r="O576" s="446"/>
      <c r="P576" s="446"/>
      <c r="Q576" s="446"/>
    </row>
    <row r="577" spans="10:17" ht="58.5" customHeight="1">
      <c r="J577" s="446"/>
      <c r="K577" s="446"/>
      <c r="L577" s="446"/>
      <c r="M577" s="446"/>
      <c r="N577" s="446"/>
      <c r="O577" s="446"/>
      <c r="P577" s="446"/>
      <c r="Q577" s="446"/>
    </row>
    <row r="578" spans="10:17" ht="58.5" customHeight="1">
      <c r="J578" s="446"/>
      <c r="K578" s="446"/>
      <c r="L578" s="446"/>
      <c r="M578" s="446"/>
      <c r="N578" s="446"/>
      <c r="O578" s="446"/>
      <c r="P578" s="446"/>
      <c r="Q578" s="446"/>
    </row>
    <row r="579" spans="10:17" ht="58.5" customHeight="1">
      <c r="J579" s="446"/>
      <c r="K579" s="446"/>
      <c r="L579" s="446"/>
      <c r="M579" s="446"/>
      <c r="N579" s="446"/>
      <c r="O579" s="446"/>
      <c r="P579" s="446"/>
      <c r="Q579" s="446"/>
    </row>
    <row r="580" spans="10:17" ht="58.5" customHeight="1">
      <c r="J580" s="446"/>
      <c r="K580" s="446"/>
      <c r="L580" s="446"/>
      <c r="M580" s="446"/>
      <c r="N580" s="446"/>
      <c r="O580" s="446"/>
      <c r="P580" s="446"/>
      <c r="Q580" s="446"/>
    </row>
    <row r="581" spans="10:17" ht="58.5" customHeight="1">
      <c r="J581" s="446"/>
      <c r="K581" s="446"/>
      <c r="L581" s="446"/>
      <c r="M581" s="446"/>
      <c r="N581" s="446"/>
      <c r="O581" s="446"/>
      <c r="P581" s="446"/>
      <c r="Q581" s="446"/>
    </row>
    <row r="582" spans="10:17" ht="58.5" customHeight="1">
      <c r="J582" s="446"/>
      <c r="K582" s="446"/>
      <c r="L582" s="446"/>
      <c r="M582" s="446"/>
      <c r="N582" s="446"/>
      <c r="O582" s="446"/>
      <c r="P582" s="446"/>
      <c r="Q582" s="446"/>
    </row>
    <row r="583" spans="10:17" ht="58.5" customHeight="1">
      <c r="J583" s="446"/>
      <c r="K583" s="446"/>
      <c r="L583" s="446"/>
      <c r="M583" s="446"/>
      <c r="N583" s="446"/>
      <c r="O583" s="446"/>
      <c r="P583" s="446"/>
      <c r="Q583" s="446"/>
    </row>
    <row r="584" spans="10:17" ht="58.5" customHeight="1">
      <c r="J584" s="446"/>
      <c r="K584" s="446"/>
      <c r="L584" s="446"/>
      <c r="M584" s="446"/>
      <c r="N584" s="446"/>
      <c r="O584" s="446"/>
      <c r="P584" s="446"/>
      <c r="Q584" s="446"/>
    </row>
    <row r="585" spans="10:17" ht="58.5" customHeight="1">
      <c r="J585" s="446"/>
      <c r="K585" s="446"/>
      <c r="L585" s="446"/>
      <c r="M585" s="446"/>
      <c r="N585" s="446"/>
      <c r="O585" s="446"/>
      <c r="P585" s="446"/>
      <c r="Q585" s="446"/>
    </row>
    <row r="586" spans="10:17" ht="58.5" customHeight="1">
      <c r="J586" s="446"/>
      <c r="K586" s="446"/>
      <c r="L586" s="446"/>
      <c r="M586" s="446"/>
      <c r="N586" s="446"/>
      <c r="O586" s="446"/>
      <c r="P586" s="446"/>
      <c r="Q586" s="446"/>
    </row>
    <row r="587" spans="10:17" ht="58.5" customHeight="1">
      <c r="J587" s="446"/>
      <c r="K587" s="446"/>
      <c r="L587" s="446"/>
      <c r="M587" s="446"/>
      <c r="N587" s="446"/>
      <c r="O587" s="446"/>
      <c r="P587" s="446"/>
      <c r="Q587" s="446"/>
    </row>
    <row r="588" spans="10:17" ht="58.5" customHeight="1">
      <c r="J588" s="446"/>
      <c r="K588" s="446"/>
      <c r="L588" s="446"/>
      <c r="M588" s="446"/>
      <c r="N588" s="446"/>
      <c r="O588" s="446"/>
      <c r="P588" s="446"/>
      <c r="Q588" s="446"/>
    </row>
    <row r="589" spans="10:17" ht="58.5" customHeight="1">
      <c r="J589" s="446"/>
      <c r="K589" s="446"/>
      <c r="L589" s="446"/>
      <c r="M589" s="446"/>
      <c r="N589" s="446"/>
      <c r="O589" s="446"/>
      <c r="P589" s="446"/>
      <c r="Q589" s="446"/>
    </row>
    <row r="590" spans="10:17" ht="58.5" customHeight="1">
      <c r="J590" s="446"/>
      <c r="K590" s="446"/>
      <c r="L590" s="446"/>
      <c r="M590" s="446"/>
      <c r="N590" s="446"/>
      <c r="O590" s="446"/>
      <c r="P590" s="446"/>
      <c r="Q590" s="446"/>
    </row>
    <row r="591" spans="10:17" ht="58.5" customHeight="1">
      <c r="J591" s="446"/>
      <c r="K591" s="446"/>
      <c r="L591" s="446"/>
      <c r="M591" s="446"/>
      <c r="N591" s="446"/>
      <c r="O591" s="446"/>
      <c r="P591" s="446"/>
      <c r="Q591" s="446"/>
    </row>
    <row r="592" spans="10:17" ht="58.5" customHeight="1">
      <c r="J592" s="446"/>
      <c r="K592" s="446"/>
      <c r="L592" s="446"/>
      <c r="M592" s="446"/>
      <c r="N592" s="446"/>
      <c r="O592" s="446"/>
      <c r="P592" s="446"/>
      <c r="Q592" s="446"/>
    </row>
    <row r="593" spans="10:17" ht="58.5" customHeight="1">
      <c r="J593" s="446"/>
      <c r="K593" s="446"/>
      <c r="L593" s="446"/>
      <c r="M593" s="446"/>
      <c r="N593" s="446"/>
      <c r="O593" s="446"/>
      <c r="P593" s="446"/>
      <c r="Q593" s="446"/>
    </row>
    <row r="594" spans="10:17" ht="58.5" customHeight="1">
      <c r="J594" s="446"/>
      <c r="K594" s="446"/>
      <c r="L594" s="446"/>
      <c r="M594" s="446"/>
      <c r="N594" s="446"/>
      <c r="O594" s="446"/>
      <c r="P594" s="446"/>
      <c r="Q594" s="446"/>
    </row>
    <row r="595" spans="10:17" ht="58.5" customHeight="1">
      <c r="J595" s="446"/>
      <c r="K595" s="446"/>
      <c r="L595" s="446"/>
      <c r="M595" s="446"/>
      <c r="N595" s="446"/>
      <c r="O595" s="446"/>
      <c r="P595" s="446"/>
      <c r="Q595" s="446"/>
    </row>
    <row r="596" spans="10:17" ht="58.5" customHeight="1">
      <c r="J596" s="446"/>
      <c r="K596" s="446"/>
      <c r="L596" s="446"/>
      <c r="M596" s="446"/>
      <c r="N596" s="446"/>
      <c r="O596" s="446"/>
      <c r="P596" s="446"/>
      <c r="Q596" s="446"/>
    </row>
    <row r="597" spans="10:17" ht="58.5" customHeight="1">
      <c r="J597" s="446"/>
      <c r="K597" s="446"/>
      <c r="L597" s="446"/>
      <c r="M597" s="446"/>
      <c r="N597" s="446"/>
      <c r="O597" s="446"/>
      <c r="P597" s="446"/>
      <c r="Q597" s="446"/>
    </row>
    <row r="598" spans="10:17" ht="58.5" customHeight="1">
      <c r="J598" s="446"/>
      <c r="K598" s="446"/>
      <c r="L598" s="446"/>
      <c r="M598" s="446"/>
      <c r="N598" s="446"/>
      <c r="O598" s="446"/>
      <c r="P598" s="446"/>
      <c r="Q598" s="446"/>
    </row>
    <row r="599" spans="10:17" ht="58.5" customHeight="1">
      <c r="J599" s="446"/>
      <c r="K599" s="446"/>
      <c r="L599" s="446"/>
      <c r="M599" s="446"/>
      <c r="N599" s="446"/>
      <c r="O599" s="446"/>
      <c r="P599" s="446"/>
      <c r="Q599" s="446"/>
    </row>
    <row r="600" spans="10:17" ht="58.5" customHeight="1">
      <c r="J600" s="446"/>
      <c r="K600" s="446"/>
      <c r="L600" s="446"/>
      <c r="M600" s="446"/>
      <c r="N600" s="446"/>
      <c r="O600" s="446"/>
      <c r="P600" s="446"/>
      <c r="Q600" s="446"/>
    </row>
    <row r="601" spans="10:17" ht="58.5" customHeight="1">
      <c r="J601" s="446"/>
      <c r="K601" s="446"/>
      <c r="L601" s="446"/>
      <c r="M601" s="446"/>
      <c r="N601" s="446"/>
      <c r="O601" s="446"/>
      <c r="P601" s="446"/>
      <c r="Q601" s="446"/>
    </row>
    <row r="602" spans="10:17" ht="58.5" customHeight="1">
      <c r="J602" s="446"/>
      <c r="K602" s="446"/>
      <c r="L602" s="446"/>
      <c r="M602" s="446"/>
      <c r="N602" s="446"/>
      <c r="O602" s="446"/>
      <c r="P602" s="446"/>
      <c r="Q602" s="446"/>
    </row>
    <row r="603" spans="10:17" ht="58.5" customHeight="1">
      <c r="J603" s="446"/>
      <c r="K603" s="446"/>
      <c r="L603" s="446"/>
      <c r="M603" s="446"/>
      <c r="N603" s="446"/>
      <c r="O603" s="446"/>
      <c r="P603" s="446"/>
      <c r="Q603" s="446"/>
    </row>
    <row r="604" spans="10:17" ht="58.5" customHeight="1">
      <c r="J604" s="446"/>
      <c r="K604" s="446"/>
      <c r="L604" s="446"/>
      <c r="M604" s="446"/>
      <c r="N604" s="446"/>
      <c r="O604" s="446"/>
      <c r="P604" s="446"/>
      <c r="Q604" s="446"/>
    </row>
    <row r="605" spans="10:17" ht="58.5" customHeight="1">
      <c r="J605" s="446"/>
      <c r="K605" s="446"/>
      <c r="L605" s="446"/>
      <c r="M605" s="446"/>
      <c r="N605" s="446"/>
      <c r="O605" s="446"/>
      <c r="P605" s="446"/>
      <c r="Q605" s="446"/>
    </row>
    <row r="606" spans="10:17" ht="58.5" customHeight="1">
      <c r="J606" s="446"/>
      <c r="K606" s="446"/>
      <c r="L606" s="446"/>
      <c r="M606" s="446"/>
      <c r="N606" s="446"/>
      <c r="O606" s="446"/>
      <c r="P606" s="446"/>
      <c r="Q606" s="446"/>
    </row>
    <row r="607" spans="10:17" ht="58.5" customHeight="1">
      <c r="J607" s="446"/>
      <c r="K607" s="446"/>
      <c r="L607" s="446"/>
      <c r="M607" s="446"/>
      <c r="N607" s="446"/>
      <c r="O607" s="446"/>
      <c r="P607" s="446"/>
      <c r="Q607" s="446"/>
    </row>
    <row r="608" spans="10:17" ht="58.5" customHeight="1">
      <c r="J608" s="446"/>
      <c r="K608" s="446"/>
      <c r="L608" s="446"/>
      <c r="M608" s="446"/>
      <c r="N608" s="446"/>
      <c r="O608" s="446"/>
      <c r="P608" s="446"/>
      <c r="Q608" s="446"/>
    </row>
    <row r="609" spans="10:17" ht="58.5" customHeight="1">
      <c r="J609" s="446"/>
      <c r="K609" s="446"/>
      <c r="L609" s="446"/>
      <c r="M609" s="446"/>
      <c r="N609" s="446"/>
      <c r="O609" s="446"/>
      <c r="P609" s="446"/>
      <c r="Q609" s="446"/>
    </row>
    <row r="610" spans="10:17" ht="58.5" customHeight="1">
      <c r="J610" s="446"/>
      <c r="K610" s="446"/>
      <c r="L610" s="446"/>
      <c r="M610" s="446"/>
      <c r="N610" s="446"/>
      <c r="O610" s="446"/>
      <c r="P610" s="446"/>
      <c r="Q610" s="446"/>
    </row>
    <row r="611" spans="10:17" ht="58.5" customHeight="1">
      <c r="J611" s="446"/>
      <c r="K611" s="446"/>
      <c r="L611" s="446"/>
      <c r="M611" s="446"/>
      <c r="N611" s="446"/>
      <c r="O611" s="446"/>
      <c r="P611" s="446"/>
      <c r="Q611" s="446"/>
    </row>
    <row r="612" spans="10:17" ht="58.5" customHeight="1">
      <c r="J612" s="446"/>
      <c r="K612" s="446"/>
      <c r="L612" s="446"/>
      <c r="M612" s="446"/>
      <c r="N612" s="446"/>
      <c r="O612" s="446"/>
      <c r="P612" s="446"/>
      <c r="Q612" s="446"/>
    </row>
    <row r="613" spans="10:17" ht="58.5" customHeight="1">
      <c r="J613" s="446"/>
      <c r="K613" s="446"/>
      <c r="L613" s="446"/>
      <c r="M613" s="446"/>
      <c r="N613" s="446"/>
      <c r="O613" s="446"/>
      <c r="P613" s="446"/>
      <c r="Q613" s="446"/>
    </row>
    <row r="614" spans="10:17" ht="58.5" customHeight="1">
      <c r="J614" s="446"/>
      <c r="K614" s="446"/>
      <c r="L614" s="446"/>
      <c r="M614" s="446"/>
      <c r="N614" s="446"/>
      <c r="O614" s="446"/>
      <c r="P614" s="446"/>
      <c r="Q614" s="446"/>
    </row>
    <row r="615" spans="10:17" ht="58.5" customHeight="1">
      <c r="J615" s="446"/>
      <c r="K615" s="446"/>
      <c r="L615" s="446"/>
      <c r="M615" s="446"/>
      <c r="N615" s="446"/>
      <c r="O615" s="446"/>
      <c r="P615" s="446"/>
      <c r="Q615" s="446"/>
    </row>
    <row r="616" spans="10:17" ht="58.5" customHeight="1">
      <c r="J616" s="446"/>
      <c r="K616" s="446"/>
      <c r="L616" s="446"/>
      <c r="M616" s="446"/>
      <c r="N616" s="446"/>
      <c r="O616" s="446"/>
      <c r="P616" s="446"/>
      <c r="Q616" s="446"/>
    </row>
    <row r="617" spans="10:17" ht="58.5" customHeight="1">
      <c r="J617" s="446"/>
      <c r="K617" s="446"/>
      <c r="L617" s="446"/>
      <c r="M617" s="446"/>
      <c r="N617" s="446"/>
      <c r="O617" s="446"/>
      <c r="P617" s="446"/>
      <c r="Q617" s="446"/>
    </row>
    <row r="618" spans="10:17" ht="58.5" customHeight="1">
      <c r="J618" s="446"/>
      <c r="K618" s="446"/>
      <c r="L618" s="446"/>
      <c r="M618" s="446"/>
      <c r="N618" s="446"/>
      <c r="O618" s="446"/>
      <c r="P618" s="446"/>
      <c r="Q618" s="446"/>
    </row>
    <row r="619" spans="10:17" ht="58.5" customHeight="1">
      <c r="J619" s="446"/>
      <c r="K619" s="446"/>
      <c r="L619" s="446"/>
      <c r="M619" s="446"/>
      <c r="N619" s="446"/>
      <c r="O619" s="446"/>
      <c r="P619" s="446"/>
      <c r="Q619" s="446"/>
    </row>
    <row r="620" spans="10:17" ht="58.5" customHeight="1">
      <c r="J620" s="446"/>
      <c r="K620" s="446"/>
      <c r="L620" s="446"/>
      <c r="M620" s="446"/>
      <c r="N620" s="446"/>
      <c r="O620" s="446"/>
      <c r="P620" s="446"/>
      <c r="Q620" s="446"/>
    </row>
    <row r="621" spans="10:17" ht="58.5" customHeight="1">
      <c r="J621" s="446"/>
      <c r="K621" s="446"/>
      <c r="L621" s="446"/>
      <c r="M621" s="446"/>
      <c r="N621" s="446"/>
      <c r="O621" s="446"/>
      <c r="P621" s="446"/>
      <c r="Q621" s="446"/>
    </row>
    <row r="622" spans="10:17" ht="58.5" customHeight="1">
      <c r="J622" s="446"/>
      <c r="K622" s="446"/>
      <c r="L622" s="446"/>
      <c r="M622" s="446"/>
      <c r="N622" s="446"/>
      <c r="O622" s="446"/>
      <c r="P622" s="446"/>
      <c r="Q622" s="446"/>
    </row>
    <row r="623" spans="10:17" ht="58.5" customHeight="1">
      <c r="J623" s="446"/>
      <c r="K623" s="446"/>
      <c r="L623" s="446"/>
      <c r="M623" s="446"/>
      <c r="N623" s="446"/>
      <c r="O623" s="446"/>
      <c r="P623" s="446"/>
      <c r="Q623" s="446"/>
    </row>
    <row r="624" spans="10:17" ht="58.5" customHeight="1">
      <c r="J624" s="446"/>
      <c r="K624" s="446"/>
      <c r="L624" s="446"/>
      <c r="M624" s="446"/>
      <c r="N624" s="446"/>
      <c r="O624" s="446"/>
      <c r="P624" s="446"/>
      <c r="Q624" s="446"/>
    </row>
    <row r="625" spans="10:17" ht="58.5" customHeight="1">
      <c r="J625" s="446"/>
      <c r="K625" s="446"/>
      <c r="L625" s="446"/>
      <c r="M625" s="446"/>
      <c r="N625" s="446"/>
      <c r="O625" s="446"/>
      <c r="P625" s="446"/>
      <c r="Q625" s="446"/>
    </row>
    <row r="626" spans="10:17" ht="58.5" customHeight="1">
      <c r="J626" s="446"/>
      <c r="K626" s="446"/>
      <c r="L626" s="446"/>
      <c r="M626" s="446"/>
      <c r="N626" s="446"/>
      <c r="O626" s="446"/>
      <c r="P626" s="446"/>
      <c r="Q626" s="446"/>
    </row>
    <row r="627" spans="10:17" ht="58.5" customHeight="1">
      <c r="J627" s="446"/>
      <c r="K627" s="446"/>
      <c r="L627" s="446"/>
      <c r="M627" s="446"/>
      <c r="N627" s="446"/>
      <c r="O627" s="446"/>
      <c r="P627" s="446"/>
      <c r="Q627" s="446"/>
    </row>
    <row r="628" spans="10:17" ht="58.5" customHeight="1">
      <c r="J628" s="446"/>
      <c r="K628" s="446"/>
      <c r="L628" s="446"/>
      <c r="M628" s="446"/>
      <c r="N628" s="446"/>
      <c r="O628" s="446"/>
      <c r="P628" s="446"/>
      <c r="Q628" s="446"/>
    </row>
    <row r="629" spans="10:17" ht="58.5" customHeight="1">
      <c r="J629" s="446"/>
      <c r="K629" s="446"/>
      <c r="L629" s="446"/>
      <c r="M629" s="446"/>
      <c r="N629" s="446"/>
      <c r="O629" s="446"/>
      <c r="P629" s="446"/>
      <c r="Q629" s="446"/>
    </row>
    <row r="630" spans="10:17" ht="58.5" customHeight="1">
      <c r="J630" s="446"/>
      <c r="K630" s="446"/>
      <c r="L630" s="446"/>
      <c r="M630" s="446"/>
      <c r="N630" s="446"/>
      <c r="O630" s="446"/>
      <c r="P630" s="446"/>
      <c r="Q630" s="446"/>
    </row>
    <row r="631" spans="10:17" ht="58.5" customHeight="1">
      <c r="J631" s="446"/>
      <c r="K631" s="446"/>
      <c r="L631" s="446"/>
      <c r="M631" s="446"/>
      <c r="N631" s="446"/>
      <c r="O631" s="446"/>
      <c r="P631" s="446"/>
      <c r="Q631" s="446"/>
    </row>
    <row r="632" spans="10:17" ht="58.5" customHeight="1">
      <c r="J632" s="446"/>
      <c r="K632" s="446"/>
      <c r="L632" s="446"/>
      <c r="M632" s="446"/>
      <c r="N632" s="446"/>
      <c r="O632" s="446"/>
      <c r="P632" s="446"/>
      <c r="Q632" s="446"/>
    </row>
    <row r="633" spans="10:17" ht="58.5" customHeight="1">
      <c r="J633" s="446"/>
      <c r="K633" s="446"/>
      <c r="L633" s="446"/>
      <c r="M633" s="446"/>
      <c r="N633" s="446"/>
      <c r="O633" s="446"/>
      <c r="P633" s="446"/>
      <c r="Q633" s="446"/>
    </row>
    <row r="634" spans="10:17" ht="58.5" customHeight="1">
      <c r="J634" s="446"/>
      <c r="K634" s="446"/>
      <c r="L634" s="446"/>
      <c r="M634" s="446"/>
      <c r="N634" s="446"/>
      <c r="O634" s="446"/>
      <c r="P634" s="446"/>
      <c r="Q634" s="446"/>
    </row>
    <row r="635" spans="10:17" ht="58.5" customHeight="1">
      <c r="J635" s="446"/>
      <c r="K635" s="446"/>
      <c r="L635" s="446"/>
      <c r="M635" s="446"/>
      <c r="N635" s="446"/>
      <c r="O635" s="446"/>
      <c r="P635" s="446"/>
      <c r="Q635" s="446"/>
    </row>
    <row r="636" spans="10:17" ht="58.5" customHeight="1">
      <c r="J636" s="446"/>
      <c r="K636" s="446"/>
      <c r="L636" s="446"/>
      <c r="M636" s="446"/>
      <c r="N636" s="446"/>
      <c r="O636" s="446"/>
      <c r="P636" s="446"/>
      <c r="Q636" s="446"/>
    </row>
    <row r="637" spans="10:17" ht="58.5" customHeight="1">
      <c r="J637" s="446"/>
      <c r="K637" s="446"/>
      <c r="L637" s="446"/>
      <c r="M637" s="446"/>
      <c r="N637" s="446"/>
      <c r="O637" s="446"/>
      <c r="P637" s="446"/>
      <c r="Q637" s="446"/>
    </row>
    <row r="638" spans="10:17" ht="58.5" customHeight="1">
      <c r="J638" s="446"/>
      <c r="K638" s="446"/>
      <c r="L638" s="446"/>
      <c r="M638" s="446"/>
      <c r="N638" s="446"/>
      <c r="O638" s="446"/>
      <c r="P638" s="446"/>
      <c r="Q638" s="446"/>
    </row>
    <row r="639" spans="10:17" ht="58.5" customHeight="1">
      <c r="J639" s="446"/>
      <c r="K639" s="446"/>
      <c r="L639" s="446"/>
      <c r="M639" s="446"/>
      <c r="N639" s="446"/>
      <c r="O639" s="446"/>
      <c r="P639" s="446"/>
      <c r="Q639" s="446"/>
    </row>
    <row r="640" spans="10:17" ht="58.5" customHeight="1">
      <c r="J640" s="446"/>
      <c r="K640" s="446"/>
      <c r="L640" s="446"/>
      <c r="M640" s="446"/>
      <c r="N640" s="446"/>
      <c r="O640" s="446"/>
      <c r="P640" s="446"/>
      <c r="Q640" s="446"/>
    </row>
    <row r="641" spans="10:17" ht="58.5" customHeight="1">
      <c r="J641" s="446"/>
      <c r="K641" s="446"/>
      <c r="L641" s="446"/>
      <c r="M641" s="446"/>
      <c r="N641" s="446"/>
      <c r="O641" s="446"/>
      <c r="P641" s="446"/>
      <c r="Q641" s="446"/>
    </row>
    <row r="642" spans="10:17" ht="58.5" customHeight="1">
      <c r="J642" s="446"/>
      <c r="K642" s="446"/>
      <c r="L642" s="446"/>
      <c r="M642" s="446"/>
      <c r="N642" s="446"/>
      <c r="O642" s="446"/>
      <c r="P642" s="446"/>
      <c r="Q642" s="446"/>
    </row>
    <row r="643" spans="10:17" ht="58.5" customHeight="1">
      <c r="J643" s="446"/>
      <c r="K643" s="446"/>
      <c r="L643" s="446"/>
      <c r="M643" s="446"/>
      <c r="N643" s="446"/>
      <c r="O643" s="446"/>
      <c r="P643" s="446"/>
      <c r="Q643" s="446"/>
    </row>
    <row r="644" spans="10:17" ht="58.5" customHeight="1">
      <c r="J644" s="446"/>
      <c r="K644" s="446"/>
      <c r="L644" s="446"/>
      <c r="M644" s="446"/>
      <c r="N644" s="446"/>
      <c r="O644" s="446"/>
      <c r="P644" s="446"/>
      <c r="Q644" s="446"/>
    </row>
    <row r="645" spans="10:17" ht="58.5" customHeight="1">
      <c r="J645" s="446"/>
      <c r="K645" s="446"/>
      <c r="L645" s="446"/>
      <c r="M645" s="446"/>
      <c r="N645" s="446"/>
      <c r="O645" s="446"/>
      <c r="P645" s="446"/>
      <c r="Q645" s="446"/>
    </row>
    <row r="646" spans="10:17" ht="58.5" customHeight="1">
      <c r="J646" s="446"/>
      <c r="K646" s="446"/>
      <c r="L646" s="446"/>
      <c r="M646" s="446"/>
      <c r="N646" s="446"/>
      <c r="O646" s="446"/>
      <c r="P646" s="446"/>
      <c r="Q646" s="446"/>
    </row>
    <row r="647" spans="10:17" ht="58.5" customHeight="1">
      <c r="J647" s="446"/>
      <c r="K647" s="446"/>
      <c r="L647" s="446"/>
      <c r="M647" s="446"/>
      <c r="N647" s="446"/>
      <c r="O647" s="446"/>
      <c r="P647" s="446"/>
      <c r="Q647" s="446"/>
    </row>
    <row r="648" spans="10:17" ht="58.5" customHeight="1">
      <c r="J648" s="446"/>
      <c r="K648" s="446"/>
      <c r="L648" s="446"/>
      <c r="M648" s="446"/>
      <c r="N648" s="446"/>
      <c r="O648" s="446"/>
      <c r="P648" s="446"/>
      <c r="Q648" s="446"/>
    </row>
    <row r="649" spans="10:17" ht="58.5" customHeight="1">
      <c r="J649" s="446"/>
      <c r="K649" s="446"/>
      <c r="L649" s="446"/>
      <c r="M649" s="446"/>
      <c r="N649" s="446"/>
      <c r="O649" s="446"/>
      <c r="P649" s="446"/>
      <c r="Q649" s="446"/>
    </row>
    <row r="650" spans="10:17" ht="58.5" customHeight="1">
      <c r="J650" s="446"/>
      <c r="K650" s="446"/>
      <c r="L650" s="446"/>
      <c r="M650" s="446"/>
      <c r="N650" s="446"/>
      <c r="O650" s="446"/>
      <c r="P650" s="446"/>
      <c r="Q650" s="446"/>
    </row>
    <row r="651" spans="10:17" ht="58.5" customHeight="1">
      <c r="J651" s="446"/>
      <c r="K651" s="446"/>
      <c r="L651" s="446"/>
      <c r="M651" s="446"/>
      <c r="N651" s="446"/>
      <c r="O651" s="446"/>
      <c r="P651" s="446"/>
      <c r="Q651" s="446"/>
    </row>
    <row r="652" spans="10:17" ht="58.5" customHeight="1">
      <c r="J652" s="446"/>
      <c r="K652" s="446"/>
      <c r="L652" s="446"/>
      <c r="M652" s="446"/>
      <c r="N652" s="446"/>
      <c r="O652" s="446"/>
      <c r="P652" s="446"/>
      <c r="Q652" s="446"/>
    </row>
  </sheetData>
  <mergeCells count="5">
    <mergeCell ref="A1:H1"/>
    <mergeCell ref="A247:H247"/>
    <mergeCell ref="C171:H171"/>
    <mergeCell ref="H146:H147"/>
    <mergeCell ref="H173:H174"/>
  </mergeCells>
  <hyperlinks>
    <hyperlink ref="B167" r:id="rId1" display="mailto:martina.sapienza93@gmail.com"/>
    <hyperlink ref="B168" r:id="rId2" display="mailto:ofeliapanico.psy@gmail.com"/>
  </hyperlinks>
  <printOptions/>
  <pageMargins left="0.15748031496062992" right="0.2755905511811024" top="0.15748031496062992" bottom="0.1968503937007874" header="0.2755905511811024" footer="0.11811023622047245"/>
  <pageSetup horizontalDpi="600" verticalDpi="600" orientation="landscape" scale="27" r:id="rId5"/>
  <headerFooter>
    <oddHeader>&amp;L&amp;"Arial,Regular"&amp;10&amp;K000000ORARIO SETTIMANALE 2° ANNO</oddHeader>
    <oddFooter>&amp;C&amp;"Helvetica Neue,Regular"&amp;12&amp;K000000&amp;P</oddFooter>
  </headerFooter>
  <rowBreaks count="13" manualBreakCount="13">
    <brk id="40" max="16383" man="1"/>
    <brk id="56" max="16383" man="1"/>
    <brk id="72" max="16383" man="1"/>
    <brk id="88" max="16383" man="1"/>
    <brk id="104" max="16383" man="1"/>
    <brk id="120" max="16383" man="1"/>
    <brk id="135" max="16383" man="1"/>
    <brk id="152" max="16383" man="1"/>
    <brk id="183" max="16383" man="1"/>
    <brk id="279" max="16383" man="1"/>
    <brk id="311" max="16383" man="1"/>
    <brk id="343" max="16383" man="1"/>
    <brk id="375" max="16383" man="1"/>
  </rowBreaks>
  <colBreaks count="1" manualBreakCount="1">
    <brk id="8" max="16383" man="1"/>
  </col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7"/>
  <sheetViews>
    <sheetView showGridLines="0" view="pageBreakPreview" zoomScale="39" zoomScaleSheetLayoutView="39" workbookViewId="0" topLeftCell="A278">
      <selection activeCell="D351" sqref="D351"/>
    </sheetView>
  </sheetViews>
  <sheetFormatPr defaultColWidth="8.8515625" defaultRowHeight="58.5" customHeight="1"/>
  <cols>
    <col min="1" max="1" width="33.8515625" style="1" customWidth="1"/>
    <col min="2" max="2" width="63.00390625" style="1" customWidth="1"/>
    <col min="3" max="3" width="63.7109375" style="1" customWidth="1"/>
    <col min="4" max="4" width="62.7109375" style="1" customWidth="1"/>
    <col min="5" max="5" width="62.28125" style="1" customWidth="1"/>
    <col min="6" max="6" width="56.8515625" style="1" customWidth="1"/>
    <col min="7" max="7" width="55.00390625" style="1" customWidth="1"/>
    <col min="8" max="8" width="9.140625" style="287" customWidth="1"/>
    <col min="9" max="9" width="70.8515625" style="1" customWidth="1"/>
    <col min="10" max="10" width="16.28125" style="287" customWidth="1"/>
    <col min="11" max="11" width="15.421875" style="287" customWidth="1"/>
    <col min="12" max="12" width="21.28125" style="287" customWidth="1"/>
    <col min="13" max="13" width="72.28125" style="1" customWidth="1"/>
    <col min="14" max="15" width="26.57421875" style="287" customWidth="1"/>
    <col min="16" max="16" width="26.00390625" style="1" customWidth="1"/>
    <col min="17" max="16384" width="8.8515625" style="1" customWidth="1"/>
  </cols>
  <sheetData>
    <row r="1" spans="1:15" ht="170.25" customHeight="1">
      <c r="A1" s="724" t="s">
        <v>161</v>
      </c>
      <c r="B1" s="726"/>
      <c r="C1" s="726"/>
      <c r="D1" s="726"/>
      <c r="E1" s="726"/>
      <c r="F1" s="726"/>
      <c r="G1" s="726"/>
      <c r="H1" s="490"/>
      <c r="I1" s="283"/>
      <c r="J1" s="283"/>
      <c r="K1" s="283"/>
      <c r="L1" s="283"/>
      <c r="M1" s="494"/>
      <c r="N1" s="494"/>
      <c r="O1" s="495"/>
    </row>
    <row r="2" spans="1:15" ht="58.5" customHeight="1" hidden="1">
      <c r="A2" s="201"/>
      <c r="B2" s="202" t="s">
        <v>1</v>
      </c>
      <c r="C2" s="202" t="s">
        <v>2</v>
      </c>
      <c r="D2" s="202" t="s">
        <v>3</v>
      </c>
      <c r="E2" s="202" t="s">
        <v>4</v>
      </c>
      <c r="F2" s="202" t="s">
        <v>5</v>
      </c>
      <c r="G2" s="202" t="s">
        <v>6</v>
      </c>
      <c r="H2" s="491"/>
      <c r="I2" s="204"/>
      <c r="J2" s="292"/>
      <c r="K2" s="293"/>
      <c r="L2" s="291"/>
      <c r="M2" s="200"/>
      <c r="N2" s="282"/>
      <c r="O2" s="496"/>
    </row>
    <row r="3" spans="1:15" ht="58.5" customHeight="1" hidden="1">
      <c r="A3" s="205"/>
      <c r="B3" s="206">
        <v>44116</v>
      </c>
      <c r="C3" s="206">
        <v>44117</v>
      </c>
      <c r="D3" s="206">
        <v>44118</v>
      </c>
      <c r="E3" s="206">
        <v>44119</v>
      </c>
      <c r="F3" s="206">
        <v>44120</v>
      </c>
      <c r="G3" s="207">
        <v>44121</v>
      </c>
      <c r="H3" s="298"/>
      <c r="I3" s="208"/>
      <c r="J3" s="300" t="s">
        <v>7</v>
      </c>
      <c r="K3" s="300" t="s">
        <v>8</v>
      </c>
      <c r="L3" s="299"/>
      <c r="M3" s="203"/>
      <c r="N3" s="301"/>
      <c r="O3" s="302"/>
    </row>
    <row r="4" spans="1:15" ht="79.5" customHeight="1" hidden="1">
      <c r="A4" s="209" t="s">
        <v>9</v>
      </c>
      <c r="B4" s="210"/>
      <c r="C4" s="210"/>
      <c r="D4" s="210"/>
      <c r="E4" s="210"/>
      <c r="F4" s="210"/>
      <c r="G4" s="210"/>
      <c r="H4" s="305"/>
      <c r="I4" s="211"/>
      <c r="J4" s="306"/>
      <c r="K4" s="299"/>
      <c r="L4" s="299"/>
      <c r="M4" s="212"/>
      <c r="N4" s="308"/>
      <c r="O4" s="308"/>
    </row>
    <row r="5" spans="1:15" ht="79.5" customHeight="1" hidden="1">
      <c r="A5" s="213" t="s">
        <v>10</v>
      </c>
      <c r="B5" s="214" t="s">
        <v>11</v>
      </c>
      <c r="C5" s="208"/>
      <c r="D5" s="208"/>
      <c r="E5" s="208"/>
      <c r="F5" s="215"/>
      <c r="G5" s="216"/>
      <c r="H5" s="310"/>
      <c r="I5" s="211"/>
      <c r="J5" s="306"/>
      <c r="K5" s="299"/>
      <c r="L5" s="299"/>
      <c r="M5" s="217"/>
      <c r="N5" s="312"/>
      <c r="O5" s="312"/>
    </row>
    <row r="6" spans="1:15" ht="79.5" customHeight="1" hidden="1">
      <c r="A6" s="213" t="s">
        <v>12</v>
      </c>
      <c r="B6" s="214" t="s">
        <v>11</v>
      </c>
      <c r="C6" s="208"/>
      <c r="D6" s="208"/>
      <c r="E6" s="208"/>
      <c r="F6" s="215"/>
      <c r="G6" s="216"/>
      <c r="H6" s="310"/>
      <c r="I6" s="211"/>
      <c r="J6" s="306"/>
      <c r="K6" s="299"/>
      <c r="L6" s="299"/>
      <c r="M6" s="217"/>
      <c r="N6" s="312"/>
      <c r="O6" s="312"/>
    </row>
    <row r="7" spans="1:15" ht="79.5" customHeight="1" hidden="1">
      <c r="A7" s="213" t="s">
        <v>13</v>
      </c>
      <c r="B7" s="214" t="s">
        <v>11</v>
      </c>
      <c r="C7" s="208"/>
      <c r="D7" s="208"/>
      <c r="E7" s="208"/>
      <c r="F7" s="215"/>
      <c r="G7" s="216"/>
      <c r="H7" s="310"/>
      <c r="I7" s="211"/>
      <c r="J7" s="306"/>
      <c r="K7" s="299"/>
      <c r="L7" s="299"/>
      <c r="M7" s="217"/>
      <c r="N7" s="312"/>
      <c r="O7" s="312"/>
    </row>
    <row r="8" spans="1:15" ht="79.5" customHeight="1" hidden="1">
      <c r="A8" s="218"/>
      <c r="B8" s="219"/>
      <c r="C8" s="208"/>
      <c r="D8" s="208"/>
      <c r="E8" s="208"/>
      <c r="F8" s="215"/>
      <c r="G8" s="216"/>
      <c r="H8" s="310"/>
      <c r="I8" s="220"/>
      <c r="J8" s="306"/>
      <c r="K8" s="299"/>
      <c r="L8" s="299"/>
      <c r="M8" s="217"/>
      <c r="N8" s="312"/>
      <c r="O8" s="312"/>
    </row>
    <row r="9" spans="1:15" ht="79.5" customHeight="1" hidden="1">
      <c r="A9" s="213" t="s">
        <v>14</v>
      </c>
      <c r="B9" s="208"/>
      <c r="C9" s="208"/>
      <c r="D9" s="219"/>
      <c r="E9" s="208"/>
      <c r="F9" s="215"/>
      <c r="G9" s="221" t="s">
        <v>15</v>
      </c>
      <c r="H9" s="310"/>
      <c r="I9" s="220"/>
      <c r="J9" s="306"/>
      <c r="K9" s="299"/>
      <c r="L9" s="299"/>
      <c r="M9" s="217"/>
      <c r="N9" s="312"/>
      <c r="O9" s="312"/>
    </row>
    <row r="10" spans="1:15" ht="79.5" customHeight="1" hidden="1">
      <c r="A10" s="213" t="s">
        <v>16</v>
      </c>
      <c r="B10" s="208"/>
      <c r="C10" s="208"/>
      <c r="D10" s="219"/>
      <c r="E10" s="219"/>
      <c r="F10" s="215"/>
      <c r="G10" s="221" t="s">
        <v>15</v>
      </c>
      <c r="H10" s="310"/>
      <c r="I10" s="220"/>
      <c r="J10" s="306"/>
      <c r="K10" s="299"/>
      <c r="L10" s="299"/>
      <c r="M10" s="217"/>
      <c r="N10" s="312"/>
      <c r="O10" s="312"/>
    </row>
    <row r="11" spans="1:15" ht="79.5" customHeight="1" hidden="1">
      <c r="A11" s="213" t="s">
        <v>17</v>
      </c>
      <c r="B11" s="208"/>
      <c r="C11" s="208"/>
      <c r="D11" s="219"/>
      <c r="E11" s="219"/>
      <c r="F11" s="215"/>
      <c r="G11" s="221" t="s">
        <v>15</v>
      </c>
      <c r="H11" s="310"/>
      <c r="I11" s="220"/>
      <c r="J11" s="306"/>
      <c r="K11" s="299"/>
      <c r="L11" s="299"/>
      <c r="M11" s="217"/>
      <c r="N11" s="312"/>
      <c r="O11" s="312"/>
    </row>
    <row r="12" spans="1:15" ht="79.5" customHeight="1" hidden="1">
      <c r="A12" s="222"/>
      <c r="B12" s="219"/>
      <c r="C12" s="208"/>
      <c r="D12" s="219"/>
      <c r="E12" s="223"/>
      <c r="F12" s="224"/>
      <c r="G12" s="216"/>
      <c r="H12" s="310"/>
      <c r="I12" s="225"/>
      <c r="J12" s="306"/>
      <c r="K12" s="299"/>
      <c r="L12" s="299"/>
      <c r="M12" s="217"/>
      <c r="N12" s="312"/>
      <c r="O12" s="312"/>
    </row>
    <row r="13" spans="1:15" ht="58.5" customHeight="1" hidden="1">
      <c r="A13" s="222"/>
      <c r="B13" s="224"/>
      <c r="C13" s="224"/>
      <c r="D13" s="224"/>
      <c r="E13" s="223"/>
      <c r="F13" s="224"/>
      <c r="G13" s="216"/>
      <c r="H13" s="310"/>
      <c r="I13" s="225"/>
      <c r="J13" s="306"/>
      <c r="K13" s="299"/>
      <c r="L13" s="299"/>
      <c r="M13" s="217"/>
      <c r="N13" s="312"/>
      <c r="O13" s="312"/>
    </row>
    <row r="14" spans="1:15" ht="58.5" customHeight="1" hidden="1">
      <c r="A14" s="213" t="s">
        <v>18</v>
      </c>
      <c r="B14" s="219"/>
      <c r="C14" s="224"/>
      <c r="D14" s="224"/>
      <c r="E14" s="219"/>
      <c r="F14" s="224"/>
      <c r="G14" s="216"/>
      <c r="H14" s="310"/>
      <c r="I14" s="220"/>
      <c r="J14" s="306"/>
      <c r="K14" s="299"/>
      <c r="L14" s="299"/>
      <c r="M14" s="217"/>
      <c r="N14" s="312"/>
      <c r="O14" s="312"/>
    </row>
    <row r="15" spans="1:15" ht="79.5" customHeight="1" hidden="1">
      <c r="A15" s="213" t="s">
        <v>19</v>
      </c>
      <c r="B15" s="219"/>
      <c r="C15" s="224"/>
      <c r="D15" s="224"/>
      <c r="E15" s="219"/>
      <c r="F15" s="224"/>
      <c r="G15" s="216"/>
      <c r="H15" s="310"/>
      <c r="I15" s="226"/>
      <c r="J15" s="306"/>
      <c r="K15" s="299"/>
      <c r="L15" s="299"/>
      <c r="M15" s="217"/>
      <c r="N15" s="312"/>
      <c r="O15" s="312"/>
    </row>
    <row r="16" spans="1:15" ht="79.5" customHeight="1" hidden="1">
      <c r="A16" s="213" t="s">
        <v>20</v>
      </c>
      <c r="B16" s="219"/>
      <c r="C16" s="224"/>
      <c r="D16" s="224"/>
      <c r="E16" s="219"/>
      <c r="F16" s="224"/>
      <c r="G16" s="216"/>
      <c r="H16" s="310"/>
      <c r="I16" s="226"/>
      <c r="J16" s="306"/>
      <c r="K16" s="299"/>
      <c r="L16" s="299"/>
      <c r="M16" s="217"/>
      <c r="N16" s="312"/>
      <c r="O16" s="312"/>
    </row>
    <row r="17" spans="1:15" ht="58.5" customHeight="1" hidden="1">
      <c r="A17" s="227"/>
      <c r="B17" s="224"/>
      <c r="C17" s="224"/>
      <c r="D17" s="224"/>
      <c r="E17" s="223"/>
      <c r="F17" s="224"/>
      <c r="G17" s="216"/>
      <c r="H17" s="310"/>
      <c r="I17" s="226"/>
      <c r="J17" s="306"/>
      <c r="K17" s="299"/>
      <c r="L17" s="299"/>
      <c r="M17" s="217"/>
      <c r="N17" s="312"/>
      <c r="O17" s="312"/>
    </row>
    <row r="18" spans="1:15" ht="58.5" customHeight="1" hidden="1">
      <c r="A18" s="227"/>
      <c r="B18" s="224"/>
      <c r="C18" s="224"/>
      <c r="D18" s="224"/>
      <c r="E18" s="223"/>
      <c r="F18" s="224"/>
      <c r="G18" s="216"/>
      <c r="H18" s="310"/>
      <c r="I18" s="226"/>
      <c r="J18" s="306"/>
      <c r="K18" s="299"/>
      <c r="L18" s="299"/>
      <c r="M18" s="217"/>
      <c r="N18" s="312"/>
      <c r="O18" s="312"/>
    </row>
    <row r="19" spans="1:15" ht="58.5" customHeight="1" hidden="1">
      <c r="A19" s="227"/>
      <c r="B19" s="224"/>
      <c r="C19" s="224"/>
      <c r="D19" s="224"/>
      <c r="E19" s="223"/>
      <c r="F19" s="224"/>
      <c r="G19" s="216"/>
      <c r="H19" s="310"/>
      <c r="I19" s="226"/>
      <c r="J19" s="306"/>
      <c r="K19" s="299"/>
      <c r="L19" s="299"/>
      <c r="M19" s="217"/>
      <c r="N19" s="312"/>
      <c r="O19" s="312"/>
    </row>
    <row r="20" spans="1:15" ht="58.5" customHeight="1" hidden="1">
      <c r="A20" s="227"/>
      <c r="B20" s="224"/>
      <c r="C20" s="224"/>
      <c r="D20" s="224"/>
      <c r="E20" s="223"/>
      <c r="F20" s="224"/>
      <c r="G20" s="216"/>
      <c r="H20" s="310"/>
      <c r="I20" s="219"/>
      <c r="J20" s="306"/>
      <c r="K20" s="299"/>
      <c r="L20" s="299"/>
      <c r="M20" s="217"/>
      <c r="N20" s="312"/>
      <c r="O20" s="312"/>
    </row>
    <row r="21" spans="1:15" ht="58.5" customHeight="1" hidden="1">
      <c r="A21" s="227"/>
      <c r="B21" s="228"/>
      <c r="C21" s="228"/>
      <c r="D21" s="228"/>
      <c r="E21" s="228"/>
      <c r="F21" s="224"/>
      <c r="G21" s="216"/>
      <c r="H21" s="310"/>
      <c r="I21" s="219"/>
      <c r="J21" s="306"/>
      <c r="K21" s="299"/>
      <c r="L21" s="299"/>
      <c r="M21" s="217"/>
      <c r="N21" s="312"/>
      <c r="O21" s="312"/>
    </row>
    <row r="22" spans="1:15" ht="58.5" customHeight="1" hidden="1">
      <c r="A22" s="227"/>
      <c r="B22" s="228"/>
      <c r="C22" s="228"/>
      <c r="D22" s="228"/>
      <c r="E22" s="228"/>
      <c r="F22" s="224"/>
      <c r="G22" s="216"/>
      <c r="H22" s="310"/>
      <c r="I22" s="215"/>
      <c r="J22" s="306"/>
      <c r="K22" s="299"/>
      <c r="L22" s="299"/>
      <c r="M22" s="217"/>
      <c r="N22" s="312"/>
      <c r="O22" s="312"/>
    </row>
    <row r="23" spans="1:15" ht="58.5" customHeight="1" hidden="1">
      <c r="A23" s="227"/>
      <c r="B23" s="224"/>
      <c r="C23" s="224"/>
      <c r="D23" s="224"/>
      <c r="E23" s="223"/>
      <c r="F23" s="224"/>
      <c r="G23" s="216"/>
      <c r="H23" s="311"/>
      <c r="I23" s="229"/>
      <c r="J23" s="306"/>
      <c r="K23" s="317"/>
      <c r="L23" s="299"/>
      <c r="M23" s="217"/>
      <c r="N23" s="312"/>
      <c r="O23" s="312"/>
    </row>
    <row r="24" spans="1:15" ht="58.5" customHeight="1" hidden="1">
      <c r="A24" s="227"/>
      <c r="B24" s="224"/>
      <c r="C24" s="224"/>
      <c r="D24" s="224"/>
      <c r="E24" s="223"/>
      <c r="F24" s="224"/>
      <c r="G24" s="216"/>
      <c r="H24" s="310"/>
      <c r="I24" s="225"/>
      <c r="J24" s="306"/>
      <c r="K24" s="319"/>
      <c r="L24" s="299"/>
      <c r="M24" s="217"/>
      <c r="N24" s="312"/>
      <c r="O24" s="312"/>
    </row>
    <row r="25" spans="1:15" ht="128.45" customHeight="1">
      <c r="A25" s="288"/>
      <c r="B25" s="202" t="s">
        <v>1</v>
      </c>
      <c r="C25" s="202" t="s">
        <v>2</v>
      </c>
      <c r="D25" s="202" t="s">
        <v>3</v>
      </c>
      <c r="E25" s="202" t="s">
        <v>4</v>
      </c>
      <c r="F25" s="202" t="s">
        <v>5</v>
      </c>
      <c r="G25" s="202" t="s">
        <v>6</v>
      </c>
      <c r="H25" s="359"/>
      <c r="I25" s="245"/>
      <c r="J25" s="343"/>
      <c r="K25" s="344"/>
      <c r="L25" s="345"/>
      <c r="M25" s="268"/>
      <c r="N25" s="361"/>
      <c r="O25" s="361"/>
    </row>
    <row r="26" spans="1:15" ht="106.5" customHeight="1">
      <c r="A26" s="297"/>
      <c r="B26" s="206">
        <v>44494</v>
      </c>
      <c r="C26" s="206">
        <v>44495</v>
      </c>
      <c r="D26" s="206">
        <v>44496</v>
      </c>
      <c r="E26" s="206">
        <v>44497</v>
      </c>
      <c r="F26" s="206">
        <v>44498</v>
      </c>
      <c r="G26" s="206">
        <v>44499</v>
      </c>
      <c r="H26" s="364"/>
      <c r="I26" s="245"/>
      <c r="J26" s="343"/>
      <c r="K26" s="344"/>
      <c r="L26" s="345"/>
      <c r="M26" s="269"/>
      <c r="N26" s="286"/>
      <c r="O26" s="286"/>
    </row>
    <row r="27" spans="1:15" ht="106.5" customHeight="1">
      <c r="A27" s="209" t="s">
        <v>21</v>
      </c>
      <c r="B27" s="289" t="s">
        <v>118</v>
      </c>
      <c r="C27" s="289" t="s">
        <v>119</v>
      </c>
      <c r="D27" s="289" t="s">
        <v>118</v>
      </c>
      <c r="E27" s="289" t="s">
        <v>119</v>
      </c>
      <c r="F27" s="289" t="s">
        <v>118</v>
      </c>
      <c r="G27" s="289" t="s">
        <v>119</v>
      </c>
      <c r="H27" s="326"/>
      <c r="I27" s="539" t="s">
        <v>72</v>
      </c>
      <c r="J27" s="343">
        <f aca="true" t="shared" si="0" ref="J27:J39">COUNTIF(B$28:G$37,I27)</f>
        <v>0</v>
      </c>
      <c r="K27" s="497">
        <v>20</v>
      </c>
      <c r="L27" s="327" t="str">
        <f aca="true" t="shared" si="1" ref="L27:L40">IF(J27=K27,"FINITO"," ")</f>
        <v xml:space="preserve"> </v>
      </c>
      <c r="M27" s="234" t="s">
        <v>73</v>
      </c>
      <c r="N27" s="343">
        <f aca="true" t="shared" si="2" ref="N27:N34">COUNTIF(B$27:G$40,M27)</f>
        <v>0</v>
      </c>
      <c r="O27" s="497">
        <v>5</v>
      </c>
    </row>
    <row r="28" spans="1:15" ht="106.5" customHeight="1">
      <c r="A28" s="213" t="s">
        <v>10</v>
      </c>
      <c r="B28" s="234" t="s">
        <v>74</v>
      </c>
      <c r="C28" s="327" t="s">
        <v>82</v>
      </c>
      <c r="D28" s="270" t="s">
        <v>111</v>
      </c>
      <c r="E28" s="236" t="s">
        <v>80</v>
      </c>
      <c r="F28" s="534" t="s">
        <v>148</v>
      </c>
      <c r="G28" s="327" t="s">
        <v>82</v>
      </c>
      <c r="H28" s="326"/>
      <c r="I28" s="539" t="s">
        <v>77</v>
      </c>
      <c r="J28" s="343">
        <f t="shared" si="0"/>
        <v>0</v>
      </c>
      <c r="K28" s="497">
        <v>20</v>
      </c>
      <c r="L28" s="327" t="str">
        <f t="shared" si="1"/>
        <v xml:space="preserve"> </v>
      </c>
      <c r="M28" s="236" t="s">
        <v>78</v>
      </c>
      <c r="N28" s="343">
        <f t="shared" si="2"/>
        <v>0</v>
      </c>
      <c r="O28" s="497">
        <v>5</v>
      </c>
    </row>
    <row r="29" spans="1:15" ht="106.5" customHeight="1">
      <c r="A29" s="213" t="s">
        <v>12</v>
      </c>
      <c r="B29" s="234" t="s">
        <v>74</v>
      </c>
      <c r="C29" s="327" t="s">
        <v>82</v>
      </c>
      <c r="D29" s="270" t="s">
        <v>111</v>
      </c>
      <c r="E29" s="236" t="s">
        <v>80</v>
      </c>
      <c r="F29" s="534" t="s">
        <v>148</v>
      </c>
      <c r="G29" s="327" t="s">
        <v>82</v>
      </c>
      <c r="H29" s="371"/>
      <c r="I29" s="539" t="s">
        <v>75</v>
      </c>
      <c r="J29" s="343">
        <f t="shared" si="0"/>
        <v>3</v>
      </c>
      <c r="K29" s="497">
        <v>35</v>
      </c>
      <c r="L29" s="327" t="str">
        <f t="shared" si="1"/>
        <v xml:space="preserve"> </v>
      </c>
      <c r="M29" s="270" t="s">
        <v>76</v>
      </c>
      <c r="N29" s="343">
        <f t="shared" si="2"/>
        <v>0</v>
      </c>
      <c r="O29" s="497">
        <v>3</v>
      </c>
    </row>
    <row r="30" spans="1:15" ht="106.5" customHeight="1">
      <c r="A30" s="213" t="s">
        <v>13</v>
      </c>
      <c r="B30" s="234" t="s">
        <v>74</v>
      </c>
      <c r="C30" s="327" t="s">
        <v>82</v>
      </c>
      <c r="D30" s="270" t="s">
        <v>111</v>
      </c>
      <c r="E30" s="236" t="s">
        <v>80</v>
      </c>
      <c r="F30" s="534" t="s">
        <v>82</v>
      </c>
      <c r="G30" s="327" t="s">
        <v>82</v>
      </c>
      <c r="H30" s="359"/>
      <c r="I30" s="539" t="s">
        <v>74</v>
      </c>
      <c r="J30" s="343">
        <f t="shared" si="0"/>
        <v>3</v>
      </c>
      <c r="K30" s="497">
        <v>20</v>
      </c>
      <c r="L30" s="327" t="str">
        <f t="shared" si="1"/>
        <v xml:space="preserve"> </v>
      </c>
      <c r="M30" s="271" t="s">
        <v>79</v>
      </c>
      <c r="N30" s="343">
        <f t="shared" si="2"/>
        <v>0</v>
      </c>
      <c r="O30" s="497">
        <v>6</v>
      </c>
    </row>
    <row r="31" spans="1:15" ht="106.5" customHeight="1">
      <c r="A31" s="213" t="s">
        <v>14</v>
      </c>
      <c r="B31" s="236" t="s">
        <v>109</v>
      </c>
      <c r="C31" s="597" t="s">
        <v>170</v>
      </c>
      <c r="D31" s="236" t="s">
        <v>80</v>
      </c>
      <c r="E31" s="236" t="s">
        <v>81</v>
      </c>
      <c r="F31" s="234" t="s">
        <v>75</v>
      </c>
      <c r="G31" s="270" t="s">
        <v>111</v>
      </c>
      <c r="H31" s="359"/>
      <c r="I31" s="537" t="s">
        <v>109</v>
      </c>
      <c r="J31" s="343">
        <f t="shared" si="0"/>
        <v>3</v>
      </c>
      <c r="K31" s="497">
        <v>15</v>
      </c>
      <c r="L31" s="327" t="str">
        <f t="shared" si="1"/>
        <v xml:space="preserve"> </v>
      </c>
      <c r="M31" s="238" t="s">
        <v>82</v>
      </c>
      <c r="N31" s="343">
        <f t="shared" si="2"/>
        <v>10</v>
      </c>
      <c r="O31" s="497">
        <v>10</v>
      </c>
    </row>
    <row r="32" spans="1:15" ht="106.5" customHeight="1">
      <c r="A32" s="213" t="s">
        <v>16</v>
      </c>
      <c r="B32" s="236" t="s">
        <v>109</v>
      </c>
      <c r="C32" s="597" t="s">
        <v>170</v>
      </c>
      <c r="D32" s="236" t="s">
        <v>80</v>
      </c>
      <c r="E32" s="236" t="s">
        <v>81</v>
      </c>
      <c r="F32" s="234" t="s">
        <v>75</v>
      </c>
      <c r="G32" s="270" t="s">
        <v>111</v>
      </c>
      <c r="H32" s="359"/>
      <c r="I32" s="537" t="s">
        <v>83</v>
      </c>
      <c r="J32" s="343">
        <f t="shared" si="0"/>
        <v>0</v>
      </c>
      <c r="K32" s="497">
        <v>20</v>
      </c>
      <c r="L32" s="327" t="str">
        <f t="shared" si="1"/>
        <v xml:space="preserve"> </v>
      </c>
      <c r="M32" s="271" t="s">
        <v>84</v>
      </c>
      <c r="N32" s="343">
        <f t="shared" si="2"/>
        <v>0</v>
      </c>
      <c r="O32" s="497">
        <v>3</v>
      </c>
    </row>
    <row r="33" spans="1:15" ht="106.5" customHeight="1">
      <c r="A33" s="213" t="s">
        <v>17</v>
      </c>
      <c r="B33" s="236" t="s">
        <v>109</v>
      </c>
      <c r="C33" s="597" t="s">
        <v>170</v>
      </c>
      <c r="D33" s="236" t="s">
        <v>80</v>
      </c>
      <c r="E33" s="236" t="s">
        <v>81</v>
      </c>
      <c r="F33" s="234" t="s">
        <v>75</v>
      </c>
      <c r="G33" s="270" t="s">
        <v>111</v>
      </c>
      <c r="H33" s="359"/>
      <c r="I33" s="537" t="s">
        <v>80</v>
      </c>
      <c r="J33" s="343">
        <f t="shared" si="0"/>
        <v>6</v>
      </c>
      <c r="K33" s="497">
        <v>35</v>
      </c>
      <c r="L33" s="327" t="str">
        <f t="shared" si="1"/>
        <v xml:space="preserve"> </v>
      </c>
      <c r="M33" s="327"/>
      <c r="N33" s="343">
        <f t="shared" si="2"/>
        <v>0</v>
      </c>
      <c r="O33" s="345"/>
    </row>
    <row r="34" spans="1:15" ht="106.5" customHeight="1">
      <c r="A34" s="505"/>
      <c r="B34" s="331"/>
      <c r="C34" s="598" t="s">
        <v>206</v>
      </c>
      <c r="D34" s="304"/>
      <c r="E34" s="304"/>
      <c r="F34" s="304"/>
      <c r="G34" s="533" t="s">
        <v>178</v>
      </c>
      <c r="H34" s="359"/>
      <c r="I34" s="537" t="s">
        <v>81</v>
      </c>
      <c r="J34" s="343">
        <f t="shared" si="0"/>
        <v>3</v>
      </c>
      <c r="K34" s="497">
        <v>20</v>
      </c>
      <c r="L34" s="327" t="str">
        <f t="shared" si="1"/>
        <v xml:space="preserve"> </v>
      </c>
      <c r="M34" s="502"/>
      <c r="N34" s="502">
        <f t="shared" si="2"/>
        <v>0</v>
      </c>
      <c r="O34" s="345"/>
    </row>
    <row r="35" spans="1:15" ht="106.5" customHeight="1">
      <c r="A35" s="213" t="s">
        <v>18</v>
      </c>
      <c r="B35" s="331"/>
      <c r="C35" s="327" t="s">
        <v>82</v>
      </c>
      <c r="D35" s="304"/>
      <c r="E35" s="270" t="s">
        <v>113</v>
      </c>
      <c r="F35" s="304"/>
      <c r="G35" s="304"/>
      <c r="H35" s="359"/>
      <c r="I35" s="540" t="s">
        <v>162</v>
      </c>
      <c r="J35" s="343">
        <f t="shared" si="0"/>
        <v>0</v>
      </c>
      <c r="K35" s="497">
        <v>25</v>
      </c>
      <c r="L35" s="500" t="str">
        <f t="shared" si="1"/>
        <v xml:space="preserve"> </v>
      </c>
      <c r="M35" s="503"/>
      <c r="N35" s="503"/>
      <c r="O35" s="501"/>
    </row>
    <row r="36" spans="1:15" ht="106.5" customHeight="1">
      <c r="A36" s="213" t="s">
        <v>19</v>
      </c>
      <c r="B36" s="331"/>
      <c r="C36" s="327" t="s">
        <v>82</v>
      </c>
      <c r="D36" s="304"/>
      <c r="E36" s="270" t="s">
        <v>113</v>
      </c>
      <c r="F36" s="304"/>
      <c r="G36" s="304"/>
      <c r="H36" s="359"/>
      <c r="I36" s="540" t="s">
        <v>111</v>
      </c>
      <c r="J36" s="343">
        <f t="shared" si="0"/>
        <v>6</v>
      </c>
      <c r="K36" s="497">
        <v>20</v>
      </c>
      <c r="L36" s="500" t="str">
        <f t="shared" si="1"/>
        <v xml:space="preserve"> </v>
      </c>
      <c r="M36" s="503"/>
      <c r="N36" s="503"/>
      <c r="O36" s="495"/>
    </row>
    <row r="37" spans="1:15" ht="106.5" customHeight="1">
      <c r="A37" s="213" t="s">
        <v>20</v>
      </c>
      <c r="B37" s="331"/>
      <c r="C37" s="327" t="s">
        <v>82</v>
      </c>
      <c r="D37" s="304"/>
      <c r="E37" s="270" t="s">
        <v>113</v>
      </c>
      <c r="F37" s="304"/>
      <c r="G37" s="304"/>
      <c r="H37" s="359"/>
      <c r="I37" s="540" t="s">
        <v>112</v>
      </c>
      <c r="J37" s="343">
        <f t="shared" si="0"/>
        <v>0</v>
      </c>
      <c r="K37" s="497">
        <v>40</v>
      </c>
      <c r="L37" s="500" t="str">
        <f t="shared" si="1"/>
        <v xml:space="preserve"> </v>
      </c>
      <c r="M37" s="504" t="s">
        <v>85</v>
      </c>
      <c r="N37" s="503"/>
      <c r="O37" s="495"/>
    </row>
    <row r="38" spans="1:15" ht="58.5" customHeight="1">
      <c r="A38" s="273"/>
      <c r="B38" s="331"/>
      <c r="C38" s="533" t="s">
        <v>167</v>
      </c>
      <c r="D38" s="304"/>
      <c r="E38" s="304"/>
      <c r="F38" s="304"/>
      <c r="G38" s="304"/>
      <c r="H38" s="359"/>
      <c r="I38" s="540" t="s">
        <v>113</v>
      </c>
      <c r="J38" s="343">
        <f t="shared" si="0"/>
        <v>3</v>
      </c>
      <c r="K38" s="497">
        <v>15</v>
      </c>
      <c r="L38" s="500" t="str">
        <f t="shared" si="1"/>
        <v xml:space="preserve"> </v>
      </c>
      <c r="M38" s="503"/>
      <c r="N38" s="503"/>
      <c r="O38" s="495"/>
    </row>
    <row r="39" spans="1:15" ht="58.5" customHeight="1">
      <c r="A39" s="274"/>
      <c r="B39" s="331"/>
      <c r="C39" s="304"/>
      <c r="D39" s="304"/>
      <c r="E39" s="304"/>
      <c r="F39" s="304"/>
      <c r="G39" s="304"/>
      <c r="H39" s="359"/>
      <c r="I39" s="540" t="s">
        <v>114</v>
      </c>
      <c r="J39" s="343">
        <f t="shared" si="0"/>
        <v>0</v>
      </c>
      <c r="K39" s="497">
        <v>20</v>
      </c>
      <c r="L39" s="500" t="str">
        <f t="shared" si="1"/>
        <v xml:space="preserve"> </v>
      </c>
      <c r="M39" s="503"/>
      <c r="N39" s="503"/>
      <c r="O39" s="495"/>
    </row>
    <row r="40" spans="1:15" ht="58.5" customHeight="1">
      <c r="A40" s="224"/>
      <c r="B40" s="331"/>
      <c r="C40" s="304"/>
      <c r="D40" s="304"/>
      <c r="E40" s="304"/>
      <c r="F40" s="304"/>
      <c r="G40" s="304"/>
      <c r="H40" s="359"/>
      <c r="I40" s="517"/>
      <c r="J40" s="507"/>
      <c r="K40" s="517"/>
      <c r="L40" s="518" t="str">
        <f t="shared" si="1"/>
        <v>FINITO</v>
      </c>
      <c r="M40" s="508"/>
      <c r="N40" s="508"/>
      <c r="O40" s="365"/>
    </row>
    <row r="41" spans="1:16" ht="114.75" customHeight="1">
      <c r="A41" s="288"/>
      <c r="B41" s="202" t="s">
        <v>1</v>
      </c>
      <c r="C41" s="202" t="s">
        <v>2</v>
      </c>
      <c r="D41" s="202" t="s">
        <v>3</v>
      </c>
      <c r="E41" s="202" t="s">
        <v>4</v>
      </c>
      <c r="F41" s="202" t="s">
        <v>5</v>
      </c>
      <c r="G41" s="202" t="s">
        <v>6</v>
      </c>
      <c r="H41" s="492"/>
      <c r="I41" s="517"/>
      <c r="J41" s="510"/>
      <c r="K41" s="509"/>
      <c r="L41" s="509"/>
      <c r="M41" s="509"/>
      <c r="N41" s="509"/>
      <c r="O41" s="509"/>
      <c r="P41" s="513"/>
    </row>
    <row r="42" spans="1:16" ht="114.75" customHeight="1">
      <c r="A42" s="297"/>
      <c r="B42" s="206">
        <v>44501</v>
      </c>
      <c r="C42" s="206">
        <v>44502</v>
      </c>
      <c r="D42" s="206">
        <v>44503</v>
      </c>
      <c r="E42" s="206">
        <v>44504</v>
      </c>
      <c r="F42" s="206">
        <v>44505</v>
      </c>
      <c r="G42" s="206">
        <v>44506</v>
      </c>
      <c r="H42" s="492"/>
      <c r="I42" s="517"/>
      <c r="J42" s="510"/>
      <c r="K42" s="509"/>
      <c r="L42" s="509"/>
      <c r="M42" s="509"/>
      <c r="N42" s="509"/>
      <c r="O42" s="509"/>
      <c r="P42" s="513"/>
    </row>
    <row r="43" spans="1:16" ht="100.5" customHeight="1">
      <c r="A43" s="209" t="s">
        <v>21</v>
      </c>
      <c r="B43" s="477"/>
      <c r="C43" s="551" t="s">
        <v>249</v>
      </c>
      <c r="D43" s="289" t="s">
        <v>118</v>
      </c>
      <c r="E43" s="289" t="s">
        <v>119</v>
      </c>
      <c r="F43" s="289" t="s">
        <v>118</v>
      </c>
      <c r="G43" s="289" t="s">
        <v>118</v>
      </c>
      <c r="H43" s="498"/>
      <c r="I43" s="512" t="str">
        <f aca="true" t="shared" si="3" ref="I43:I56">I27</f>
        <v>MALATTIE APPARATO LOCOM Dott. Cataldo</v>
      </c>
      <c r="J43" s="510">
        <f aca="true" t="shared" si="4" ref="J43:J56">COUNTIF(B$44:G$53,I43)+J27</f>
        <v>3</v>
      </c>
      <c r="K43" s="511">
        <f aca="true" t="shared" si="5" ref="K43:K56">K27</f>
        <v>20</v>
      </c>
      <c r="L43" s="512" t="str">
        <f aca="true" t="shared" si="6" ref="L43:L56">IF(J43=K43,"FINITO"," ")</f>
        <v xml:space="preserve"> </v>
      </c>
      <c r="M43" s="512" t="str">
        <f aca="true" t="shared" si="7" ref="M43:M50">M27</f>
        <v>ACCERTAMENTO IN RIABILITAZIONE</v>
      </c>
      <c r="N43" s="510">
        <f aca="true" t="shared" si="8" ref="N43:N50">COUNTIF(B$44:G$53,M43)+N27</f>
        <v>0</v>
      </c>
      <c r="O43" s="511">
        <f aca="true" t="shared" si="9" ref="O43:O50">O27</f>
        <v>5</v>
      </c>
      <c r="P43" s="513"/>
    </row>
    <row r="44" spans="1:16" ht="100.5" customHeight="1">
      <c r="A44" s="213" t="s">
        <v>10</v>
      </c>
      <c r="B44" s="477"/>
      <c r="C44" s="270" t="s">
        <v>112</v>
      </c>
      <c r="D44" s="234" t="s">
        <v>75</v>
      </c>
      <c r="E44" s="270" t="s">
        <v>111</v>
      </c>
      <c r="F44" s="234" t="s">
        <v>72</v>
      </c>
      <c r="G44" s="234" t="s">
        <v>77</v>
      </c>
      <c r="H44" s="347"/>
      <c r="I44" s="512" t="str">
        <f t="shared" si="3"/>
        <v>MEDICINA INT GERIATRIA Dott. Vicentini</v>
      </c>
      <c r="J44" s="510">
        <f t="shared" si="4"/>
        <v>3</v>
      </c>
      <c r="K44" s="511">
        <f t="shared" si="5"/>
        <v>20</v>
      </c>
      <c r="L44" s="512" t="str">
        <f t="shared" si="6"/>
        <v xml:space="preserve"> </v>
      </c>
      <c r="M44" s="512" t="str">
        <f t="shared" si="7"/>
        <v>ACCERTAMENTO IN PSICHIATRIA</v>
      </c>
      <c r="N44" s="510">
        <f t="shared" si="8"/>
        <v>0</v>
      </c>
      <c r="O44" s="511">
        <f t="shared" si="9"/>
        <v>5</v>
      </c>
      <c r="P44" s="513"/>
    </row>
    <row r="45" spans="1:16" ht="100.5" customHeight="1">
      <c r="A45" s="213" t="s">
        <v>12</v>
      </c>
      <c r="B45" s="477"/>
      <c r="C45" s="270" t="s">
        <v>112</v>
      </c>
      <c r="D45" s="234" t="s">
        <v>75</v>
      </c>
      <c r="E45" s="270" t="s">
        <v>111</v>
      </c>
      <c r="F45" s="234" t="s">
        <v>72</v>
      </c>
      <c r="G45" s="234" t="s">
        <v>77</v>
      </c>
      <c r="H45" s="347"/>
      <c r="I45" s="512" t="str">
        <f t="shared" si="3"/>
        <v>INFERM.CA IN RIABILITAZIONE Dott. Lolli Nadia</v>
      </c>
      <c r="J45" s="510">
        <f t="shared" si="4"/>
        <v>6</v>
      </c>
      <c r="K45" s="511">
        <f t="shared" si="5"/>
        <v>35</v>
      </c>
      <c r="L45" s="512" t="str">
        <f t="shared" si="6"/>
        <v xml:space="preserve"> </v>
      </c>
      <c r="M45" s="512" t="str">
        <f t="shared" si="7"/>
        <v>ORIENTAMENTO TESI</v>
      </c>
      <c r="N45" s="510">
        <f t="shared" si="8"/>
        <v>0</v>
      </c>
      <c r="O45" s="511">
        <f t="shared" si="9"/>
        <v>3</v>
      </c>
      <c r="P45" s="513"/>
    </row>
    <row r="46" spans="1:16" ht="100.5" customHeight="1">
      <c r="A46" s="213" t="s">
        <v>13</v>
      </c>
      <c r="B46" s="477"/>
      <c r="C46" s="270" t="s">
        <v>112</v>
      </c>
      <c r="D46" s="234" t="s">
        <v>75</v>
      </c>
      <c r="E46" s="270" t="s">
        <v>111</v>
      </c>
      <c r="F46" s="234" t="s">
        <v>72</v>
      </c>
      <c r="G46" s="234" t="s">
        <v>77</v>
      </c>
      <c r="H46" s="506"/>
      <c r="I46" s="512" t="str">
        <f t="shared" si="3"/>
        <v>MEDICINA FISICA RIABILIT Dott.ssa Castagnoli</v>
      </c>
      <c r="J46" s="510">
        <f t="shared" si="4"/>
        <v>3</v>
      </c>
      <c r="K46" s="511">
        <f t="shared" si="5"/>
        <v>20</v>
      </c>
      <c r="L46" s="512" t="str">
        <f t="shared" si="6"/>
        <v xml:space="preserve"> </v>
      </c>
      <c r="M46" s="512" t="str">
        <f t="shared" si="7"/>
        <v>MONITORAGGIO INVASIVO</v>
      </c>
      <c r="N46" s="510">
        <f t="shared" si="8"/>
        <v>0</v>
      </c>
      <c r="O46" s="511">
        <f t="shared" si="9"/>
        <v>6</v>
      </c>
      <c r="P46" s="513"/>
    </row>
    <row r="47" spans="1:16" ht="100.5" customHeight="1">
      <c r="A47" s="213" t="s">
        <v>14</v>
      </c>
      <c r="B47" s="477"/>
      <c r="C47" s="236" t="s">
        <v>80</v>
      </c>
      <c r="D47" s="270" t="s">
        <v>112</v>
      </c>
      <c r="E47" s="236" t="s">
        <v>81</v>
      </c>
      <c r="F47" s="270" t="s">
        <v>114</v>
      </c>
      <c r="G47" s="238" t="s">
        <v>82</v>
      </c>
      <c r="H47" s="492"/>
      <c r="I47" s="512" t="str">
        <f t="shared" si="3"/>
        <v>PSICHIATRIA Dott. VALLETTA</v>
      </c>
      <c r="J47" s="510">
        <f t="shared" si="4"/>
        <v>3</v>
      </c>
      <c r="K47" s="511">
        <f t="shared" si="5"/>
        <v>15</v>
      </c>
      <c r="L47" s="512" t="str">
        <f t="shared" si="6"/>
        <v xml:space="preserve"> </v>
      </c>
      <c r="M47" s="512" t="str">
        <f t="shared" si="7"/>
        <v>LABORATORIO 3/ADO 2</v>
      </c>
      <c r="N47" s="510">
        <f t="shared" si="8"/>
        <v>13</v>
      </c>
      <c r="O47" s="511">
        <f t="shared" si="9"/>
        <v>10</v>
      </c>
      <c r="P47" s="513"/>
    </row>
    <row r="48" spans="1:16" ht="100.5" customHeight="1">
      <c r="A48" s="213" t="s">
        <v>16</v>
      </c>
      <c r="B48" s="477"/>
      <c r="C48" s="236" t="s">
        <v>80</v>
      </c>
      <c r="D48" s="270" t="s">
        <v>112</v>
      </c>
      <c r="E48" s="236" t="s">
        <v>81</v>
      </c>
      <c r="F48" s="270" t="s">
        <v>114</v>
      </c>
      <c r="G48" s="238" t="s">
        <v>82</v>
      </c>
      <c r="H48" s="492"/>
      <c r="I48" s="512" t="str">
        <f t="shared" si="3"/>
        <v>PSICOLOGIA CLIN Dott. Scampati</v>
      </c>
      <c r="J48" s="510">
        <f t="shared" si="4"/>
        <v>0</v>
      </c>
      <c r="K48" s="511">
        <f t="shared" si="5"/>
        <v>20</v>
      </c>
      <c r="L48" s="512" t="str">
        <f t="shared" si="6"/>
        <v xml:space="preserve"> </v>
      </c>
      <c r="M48" s="512" t="str">
        <f t="shared" si="7"/>
        <v xml:space="preserve">SEM. ACCESSO INTRAOSSEO </v>
      </c>
      <c r="N48" s="510">
        <f t="shared" si="8"/>
        <v>0</v>
      </c>
      <c r="O48" s="511">
        <f t="shared" si="9"/>
        <v>3</v>
      </c>
      <c r="P48" s="513"/>
    </row>
    <row r="49" spans="1:16" ht="100.5" customHeight="1">
      <c r="A49" s="213" t="s">
        <v>17</v>
      </c>
      <c r="B49" s="477"/>
      <c r="C49" s="236" t="s">
        <v>80</v>
      </c>
      <c r="D49" s="270" t="s">
        <v>112</v>
      </c>
      <c r="E49" s="236" t="s">
        <v>81</v>
      </c>
      <c r="F49" s="270" t="s">
        <v>114</v>
      </c>
      <c r="G49" s="238" t="s">
        <v>82</v>
      </c>
      <c r="H49" s="492"/>
      <c r="I49" s="512" t="str">
        <f t="shared" si="3"/>
        <v>INF.CA IN PSICHIATRIA Dott. Passeri</v>
      </c>
      <c r="J49" s="510">
        <f t="shared" si="4"/>
        <v>9</v>
      </c>
      <c r="K49" s="511">
        <f t="shared" si="5"/>
        <v>35</v>
      </c>
      <c r="L49" s="512" t="str">
        <f t="shared" si="6"/>
        <v xml:space="preserve"> </v>
      </c>
      <c r="M49" s="512">
        <f t="shared" si="7"/>
        <v>0</v>
      </c>
      <c r="N49" s="510">
        <f t="shared" si="8"/>
        <v>0</v>
      </c>
      <c r="O49" s="511">
        <f t="shared" si="9"/>
        <v>0</v>
      </c>
      <c r="P49" s="513"/>
    </row>
    <row r="50" spans="1:16" ht="58.5" customHeight="1">
      <c r="A50" s="505"/>
      <c r="B50" s="477"/>
      <c r="C50" s="304"/>
      <c r="D50" s="304"/>
      <c r="E50" s="304"/>
      <c r="F50" s="304"/>
      <c r="G50" s="304"/>
      <c r="H50" s="492"/>
      <c r="I50" s="512" t="str">
        <f t="shared" si="3"/>
        <v>NEUROLOGIA Dott. Trasatti</v>
      </c>
      <c r="J50" s="510">
        <f t="shared" si="4"/>
        <v>6</v>
      </c>
      <c r="K50" s="511">
        <f t="shared" si="5"/>
        <v>20</v>
      </c>
      <c r="L50" s="512" t="str">
        <f t="shared" si="6"/>
        <v xml:space="preserve"> </v>
      </c>
      <c r="M50" s="511">
        <f t="shared" si="7"/>
        <v>0</v>
      </c>
      <c r="N50" s="510">
        <f t="shared" si="8"/>
        <v>0</v>
      </c>
      <c r="O50" s="511">
        <f t="shared" si="9"/>
        <v>0</v>
      </c>
      <c r="P50" s="513"/>
    </row>
    <row r="51" spans="1:16" ht="58.5" customHeight="1">
      <c r="A51" s="213" t="s">
        <v>18</v>
      </c>
      <c r="B51" s="477"/>
      <c r="C51" s="270" t="s">
        <v>113</v>
      </c>
      <c r="D51" s="535" t="s">
        <v>182</v>
      </c>
      <c r="E51" s="304"/>
      <c r="F51" s="304"/>
      <c r="G51" s="304"/>
      <c r="H51" s="492"/>
      <c r="I51" s="512" t="str">
        <f t="shared" si="3"/>
        <v>FARMACOLOGIA Dott.</v>
      </c>
      <c r="J51" s="510">
        <f t="shared" si="4"/>
        <v>0</v>
      </c>
      <c r="K51" s="511">
        <f t="shared" si="5"/>
        <v>25</v>
      </c>
      <c r="L51" s="512" t="str">
        <f t="shared" si="6"/>
        <v xml:space="preserve"> </v>
      </c>
      <c r="M51" s="509"/>
      <c r="N51" s="509"/>
      <c r="O51" s="509"/>
      <c r="P51" s="513"/>
    </row>
    <row r="52" spans="1:16" ht="73.5" customHeight="1">
      <c r="A52" s="213" t="s">
        <v>19</v>
      </c>
      <c r="B52" s="477"/>
      <c r="C52" s="270" t="s">
        <v>113</v>
      </c>
      <c r="D52" s="304"/>
      <c r="E52" s="304"/>
      <c r="F52" s="304"/>
      <c r="G52" s="304"/>
      <c r="H52" s="492"/>
      <c r="I52" s="512" t="str">
        <f t="shared" si="3"/>
        <v>MEDICINA URGENZA PS Dott. ROMANELLI</v>
      </c>
      <c r="J52" s="510">
        <f t="shared" si="4"/>
        <v>9</v>
      </c>
      <c r="K52" s="511">
        <f t="shared" si="5"/>
        <v>20</v>
      </c>
      <c r="L52" s="512" t="str">
        <f t="shared" si="6"/>
        <v xml:space="preserve"> </v>
      </c>
      <c r="M52" s="509"/>
      <c r="N52" s="509"/>
      <c r="O52" s="509"/>
      <c r="P52" s="513"/>
    </row>
    <row r="53" spans="1:16" ht="73.5" customHeight="1">
      <c r="A53" s="213" t="s">
        <v>20</v>
      </c>
      <c r="B53" s="477"/>
      <c r="C53" s="270" t="s">
        <v>113</v>
      </c>
      <c r="D53" s="304"/>
      <c r="E53" s="304"/>
      <c r="F53" s="304"/>
      <c r="G53" s="304"/>
      <c r="H53" s="492"/>
      <c r="I53" s="512" t="str">
        <f t="shared" si="3"/>
        <v>INFERM.CA AREA CRITICA Dott. SETTIMI</v>
      </c>
      <c r="J53" s="510">
        <f t="shared" si="4"/>
        <v>6</v>
      </c>
      <c r="K53" s="511">
        <f t="shared" si="5"/>
        <v>40</v>
      </c>
      <c r="L53" s="512" t="str">
        <f t="shared" si="6"/>
        <v xml:space="preserve"> </v>
      </c>
      <c r="M53" s="509"/>
      <c r="N53" s="509"/>
      <c r="O53" s="509"/>
      <c r="P53" s="513"/>
    </row>
    <row r="54" spans="1:16" ht="58.5" customHeight="1">
      <c r="A54" s="520"/>
      <c r="B54" s="477"/>
      <c r="C54" s="304"/>
      <c r="D54" s="304"/>
      <c r="E54" s="304"/>
      <c r="F54" s="304"/>
      <c r="G54" s="304"/>
      <c r="H54" s="492"/>
      <c r="I54" s="512" t="str">
        <f t="shared" si="3"/>
        <v>ANESTESIOLOGIA Dott. Ssa PICCIONIi</v>
      </c>
      <c r="J54" s="510">
        <f t="shared" si="4"/>
        <v>6</v>
      </c>
      <c r="K54" s="511">
        <f t="shared" si="5"/>
        <v>15</v>
      </c>
      <c r="L54" s="512" t="str">
        <f t="shared" si="6"/>
        <v xml:space="preserve"> </v>
      </c>
      <c r="M54" s="509"/>
      <c r="N54" s="509"/>
      <c r="O54" s="509"/>
      <c r="P54" s="513"/>
    </row>
    <row r="55" spans="1:16" ht="58.5" customHeight="1">
      <c r="A55" s="521"/>
      <c r="B55" s="477"/>
      <c r="C55" s="304"/>
      <c r="D55" s="304"/>
      <c r="E55" s="304"/>
      <c r="F55" s="304"/>
      <c r="G55" s="304"/>
      <c r="H55" s="492"/>
      <c r="I55" s="512" t="str">
        <f t="shared" si="3"/>
        <v>CHIRURGIA URGENZA PS Dott. D’AMBROSI</v>
      </c>
      <c r="J55" s="510">
        <f t="shared" si="4"/>
        <v>3</v>
      </c>
      <c r="K55" s="511">
        <f t="shared" si="5"/>
        <v>20</v>
      </c>
      <c r="L55" s="512" t="str">
        <f t="shared" si="6"/>
        <v xml:space="preserve"> </v>
      </c>
      <c r="M55" s="509"/>
      <c r="N55" s="509"/>
      <c r="O55" s="509"/>
      <c r="P55" s="513"/>
    </row>
    <row r="56" spans="1:16" ht="58.5" customHeight="1">
      <c r="A56" s="315"/>
      <c r="B56" s="477"/>
      <c r="C56" s="304"/>
      <c r="D56" s="304"/>
      <c r="E56" s="304"/>
      <c r="F56" s="304"/>
      <c r="G56" s="304"/>
      <c r="H56" s="492"/>
      <c r="I56" s="514">
        <f t="shared" si="3"/>
        <v>0</v>
      </c>
      <c r="J56" s="510">
        <f t="shared" si="4"/>
        <v>0</v>
      </c>
      <c r="K56" s="514">
        <f t="shared" si="5"/>
        <v>0</v>
      </c>
      <c r="L56" s="512" t="str">
        <f t="shared" si="6"/>
        <v>FINITO</v>
      </c>
      <c r="M56" s="509"/>
      <c r="N56" s="509"/>
      <c r="O56" s="509"/>
      <c r="P56" s="513"/>
    </row>
    <row r="57" spans="1:16" ht="98.85" customHeight="1">
      <c r="A57" s="288"/>
      <c r="B57" s="202" t="s">
        <v>1</v>
      </c>
      <c r="C57" s="202" t="s">
        <v>2</v>
      </c>
      <c r="D57" s="202" t="s">
        <v>3</v>
      </c>
      <c r="E57" s="202" t="s">
        <v>4</v>
      </c>
      <c r="F57" s="202" t="s">
        <v>5</v>
      </c>
      <c r="G57" s="202" t="s">
        <v>6</v>
      </c>
      <c r="H57" s="492"/>
      <c r="I57" s="509"/>
      <c r="J57" s="509"/>
      <c r="K57" s="509"/>
      <c r="L57" s="509"/>
      <c r="M57" s="509"/>
      <c r="N57" s="509"/>
      <c r="O57" s="509"/>
      <c r="P57" s="513"/>
    </row>
    <row r="58" spans="1:16" ht="93.75" customHeight="1">
      <c r="A58" s="297"/>
      <c r="B58" s="206">
        <v>44508</v>
      </c>
      <c r="C58" s="206">
        <v>44509</v>
      </c>
      <c r="D58" s="206">
        <v>44510</v>
      </c>
      <c r="E58" s="206">
        <v>44511</v>
      </c>
      <c r="F58" s="206">
        <v>44512</v>
      </c>
      <c r="G58" s="206">
        <v>44513</v>
      </c>
      <c r="H58" s="492"/>
      <c r="I58" s="509"/>
      <c r="J58" s="510"/>
      <c r="K58" s="509"/>
      <c r="L58" s="509"/>
      <c r="M58" s="509"/>
      <c r="N58" s="509"/>
      <c r="O58" s="509"/>
      <c r="P58" s="513"/>
    </row>
    <row r="59" spans="1:16" ht="93.75" customHeight="1">
      <c r="A59" s="209" t="s">
        <v>21</v>
      </c>
      <c r="B59" s="289" t="s">
        <v>118</v>
      </c>
      <c r="C59" s="289" t="s">
        <v>119</v>
      </c>
      <c r="D59" s="289" t="s">
        <v>118</v>
      </c>
      <c r="E59" s="551" t="s">
        <v>249</v>
      </c>
      <c r="F59" s="289" t="s">
        <v>118</v>
      </c>
      <c r="G59" s="289" t="s">
        <v>119</v>
      </c>
      <c r="H59" s="492"/>
      <c r="I59" s="512" t="str">
        <f aca="true" t="shared" si="10" ref="I59:I72">I43</f>
        <v>MALATTIE APPARATO LOCOM Dott. Cataldo</v>
      </c>
      <c r="J59" s="510">
        <f aca="true" t="shared" si="11" ref="J59:J72">COUNTIF(B$60:G$69,I59)+J43</f>
        <v>6</v>
      </c>
      <c r="K59" s="511">
        <f aca="true" t="shared" si="12" ref="K59:K72">K43</f>
        <v>20</v>
      </c>
      <c r="L59" s="512" t="str">
        <f aca="true" t="shared" si="13" ref="L59:L72">IF(J59=K59,"FINITO"," ")</f>
        <v xml:space="preserve"> </v>
      </c>
      <c r="M59" s="512" t="str">
        <f aca="true" t="shared" si="14" ref="M59:M66">M43</f>
        <v>ACCERTAMENTO IN RIABILITAZIONE</v>
      </c>
      <c r="N59" s="510">
        <f aca="true" t="shared" si="15" ref="N59:N66">COUNTIF(B$60:G$69,M59)+N43</f>
        <v>0</v>
      </c>
      <c r="O59" s="511">
        <f aca="true" t="shared" si="16" ref="O59:O66">O43</f>
        <v>5</v>
      </c>
      <c r="P59" s="513"/>
    </row>
    <row r="60" spans="1:16" ht="106.5" customHeight="1">
      <c r="A60" s="213" t="s">
        <v>10</v>
      </c>
      <c r="B60" s="234" t="s">
        <v>74</v>
      </c>
      <c r="C60" s="234" t="s">
        <v>72</v>
      </c>
      <c r="D60" s="234" t="s">
        <v>75</v>
      </c>
      <c r="E60" s="270" t="s">
        <v>112</v>
      </c>
      <c r="F60" s="234" t="s">
        <v>75</v>
      </c>
      <c r="G60" s="270" t="s">
        <v>111</v>
      </c>
      <c r="H60" s="498"/>
      <c r="I60" s="512" t="str">
        <f t="shared" si="10"/>
        <v>MEDICINA INT GERIATRIA Dott. Vicentini</v>
      </c>
      <c r="J60" s="510">
        <f t="shared" si="11"/>
        <v>6</v>
      </c>
      <c r="K60" s="511">
        <f t="shared" si="12"/>
        <v>20</v>
      </c>
      <c r="L60" s="512" t="str">
        <f t="shared" si="13"/>
        <v xml:space="preserve"> </v>
      </c>
      <c r="M60" s="512" t="str">
        <f t="shared" si="14"/>
        <v>ACCERTAMENTO IN PSICHIATRIA</v>
      </c>
      <c r="N60" s="510">
        <f t="shared" si="15"/>
        <v>0</v>
      </c>
      <c r="O60" s="511">
        <f t="shared" si="16"/>
        <v>5</v>
      </c>
      <c r="P60" s="513"/>
    </row>
    <row r="61" spans="1:16" ht="106.5" customHeight="1">
      <c r="A61" s="213" t="s">
        <v>12</v>
      </c>
      <c r="B61" s="234" t="s">
        <v>74</v>
      </c>
      <c r="C61" s="234" t="s">
        <v>72</v>
      </c>
      <c r="D61" s="234" t="s">
        <v>75</v>
      </c>
      <c r="E61" s="270" t="s">
        <v>112</v>
      </c>
      <c r="F61" s="234" t="s">
        <v>75</v>
      </c>
      <c r="G61" s="270" t="s">
        <v>111</v>
      </c>
      <c r="H61" s="347"/>
      <c r="I61" s="512" t="str">
        <f t="shared" si="10"/>
        <v>INFERM.CA IN RIABILITAZIONE Dott. Lolli Nadia</v>
      </c>
      <c r="J61" s="510">
        <f t="shared" si="11"/>
        <v>12</v>
      </c>
      <c r="K61" s="511">
        <f t="shared" si="12"/>
        <v>35</v>
      </c>
      <c r="L61" s="512" t="str">
        <f t="shared" si="13"/>
        <v xml:space="preserve"> </v>
      </c>
      <c r="M61" s="512" t="str">
        <f t="shared" si="14"/>
        <v>ORIENTAMENTO TESI</v>
      </c>
      <c r="N61" s="510">
        <f t="shared" si="15"/>
        <v>0</v>
      </c>
      <c r="O61" s="511">
        <f t="shared" si="16"/>
        <v>3</v>
      </c>
      <c r="P61" s="513"/>
    </row>
    <row r="62" spans="1:16" ht="106.5" customHeight="1">
      <c r="A62" s="213" t="s">
        <v>13</v>
      </c>
      <c r="B62" s="234" t="s">
        <v>74</v>
      </c>
      <c r="C62" s="234" t="s">
        <v>72</v>
      </c>
      <c r="D62" s="234" t="s">
        <v>75</v>
      </c>
      <c r="E62" s="270" t="s">
        <v>112</v>
      </c>
      <c r="F62" s="234" t="s">
        <v>75</v>
      </c>
      <c r="G62" s="270" t="s">
        <v>111</v>
      </c>
      <c r="H62" s="347"/>
      <c r="I62" s="512" t="str">
        <f t="shared" si="10"/>
        <v>MEDICINA FISICA RIABILIT Dott.ssa Castagnoli</v>
      </c>
      <c r="J62" s="510">
        <f t="shared" si="11"/>
        <v>6</v>
      </c>
      <c r="K62" s="511">
        <f t="shared" si="12"/>
        <v>20</v>
      </c>
      <c r="L62" s="512" t="str">
        <f t="shared" si="13"/>
        <v xml:space="preserve"> </v>
      </c>
      <c r="M62" s="512" t="str">
        <f t="shared" si="14"/>
        <v>MONITORAGGIO INVASIVO</v>
      </c>
      <c r="N62" s="510">
        <f t="shared" si="15"/>
        <v>0</v>
      </c>
      <c r="O62" s="511">
        <f t="shared" si="16"/>
        <v>6</v>
      </c>
      <c r="P62" s="513"/>
    </row>
    <row r="63" spans="1:16" ht="106.5" customHeight="1">
      <c r="A63" s="213" t="s">
        <v>14</v>
      </c>
      <c r="B63" s="234" t="s">
        <v>77</v>
      </c>
      <c r="C63" s="533"/>
      <c r="D63" s="236" t="s">
        <v>80</v>
      </c>
      <c r="E63" s="236" t="s">
        <v>81</v>
      </c>
      <c r="F63" s="270" t="s">
        <v>114</v>
      </c>
      <c r="G63" s="236" t="s">
        <v>83</v>
      </c>
      <c r="H63" s="506"/>
      <c r="I63" s="512" t="str">
        <f t="shared" si="10"/>
        <v>PSICHIATRIA Dott. VALLETTA</v>
      </c>
      <c r="J63" s="510">
        <f t="shared" si="11"/>
        <v>3</v>
      </c>
      <c r="K63" s="511">
        <f t="shared" si="12"/>
        <v>15</v>
      </c>
      <c r="L63" s="512" t="str">
        <f t="shared" si="13"/>
        <v xml:space="preserve"> </v>
      </c>
      <c r="M63" s="512" t="str">
        <f t="shared" si="14"/>
        <v>LABORATORIO 3/ADO 2</v>
      </c>
      <c r="N63" s="510">
        <f t="shared" si="15"/>
        <v>13</v>
      </c>
      <c r="O63" s="511">
        <f t="shared" si="16"/>
        <v>10</v>
      </c>
      <c r="P63" s="513"/>
    </row>
    <row r="64" spans="1:16" ht="106.5" customHeight="1">
      <c r="A64" s="213" t="s">
        <v>16</v>
      </c>
      <c r="B64" s="234" t="s">
        <v>77</v>
      </c>
      <c r="C64" s="533"/>
      <c r="D64" s="236" t="s">
        <v>80</v>
      </c>
      <c r="E64" s="236" t="s">
        <v>81</v>
      </c>
      <c r="F64" s="270" t="s">
        <v>114</v>
      </c>
      <c r="G64" s="236" t="s">
        <v>83</v>
      </c>
      <c r="H64" s="492"/>
      <c r="I64" s="512" t="str">
        <f t="shared" si="10"/>
        <v>PSICOLOGIA CLIN Dott. Scampati</v>
      </c>
      <c r="J64" s="510">
        <f t="shared" si="11"/>
        <v>3</v>
      </c>
      <c r="K64" s="511">
        <f t="shared" si="12"/>
        <v>20</v>
      </c>
      <c r="L64" s="512" t="str">
        <f t="shared" si="13"/>
        <v xml:space="preserve"> </v>
      </c>
      <c r="M64" s="512" t="str">
        <f t="shared" si="14"/>
        <v xml:space="preserve">SEM. ACCESSO INTRAOSSEO </v>
      </c>
      <c r="N64" s="510">
        <f t="shared" si="15"/>
        <v>0</v>
      </c>
      <c r="O64" s="511">
        <f t="shared" si="16"/>
        <v>3</v>
      </c>
      <c r="P64" s="513"/>
    </row>
    <row r="65" spans="1:16" ht="106.5" customHeight="1">
      <c r="A65" s="213" t="s">
        <v>17</v>
      </c>
      <c r="B65" s="234" t="s">
        <v>77</v>
      </c>
      <c r="C65" s="533"/>
      <c r="D65" s="236" t="s">
        <v>80</v>
      </c>
      <c r="E65" s="236" t="s">
        <v>81</v>
      </c>
      <c r="F65" s="270" t="s">
        <v>114</v>
      </c>
      <c r="G65" s="236" t="s">
        <v>83</v>
      </c>
      <c r="H65" s="492"/>
      <c r="I65" s="512" t="str">
        <f t="shared" si="10"/>
        <v>INF.CA IN PSICHIATRIA Dott. Passeri</v>
      </c>
      <c r="J65" s="510">
        <f t="shared" si="11"/>
        <v>12</v>
      </c>
      <c r="K65" s="511">
        <f t="shared" si="12"/>
        <v>35</v>
      </c>
      <c r="L65" s="512" t="str">
        <f t="shared" si="13"/>
        <v xml:space="preserve"> </v>
      </c>
      <c r="M65" s="512">
        <f t="shared" si="14"/>
        <v>0</v>
      </c>
      <c r="N65" s="510">
        <f t="shared" si="15"/>
        <v>0</v>
      </c>
      <c r="O65" s="511">
        <f t="shared" si="16"/>
        <v>0</v>
      </c>
      <c r="P65" s="513"/>
    </row>
    <row r="66" spans="1:16" ht="106.5" customHeight="1">
      <c r="A66" s="505"/>
      <c r="B66" s="304"/>
      <c r="C66" s="533" t="s">
        <v>173</v>
      </c>
      <c r="D66" s="533"/>
      <c r="F66" s="304"/>
      <c r="G66" s="304"/>
      <c r="H66" s="492"/>
      <c r="I66" s="512" t="str">
        <f t="shared" si="10"/>
        <v>NEUROLOGIA Dott. Trasatti</v>
      </c>
      <c r="J66" s="510">
        <f t="shared" si="11"/>
        <v>9</v>
      </c>
      <c r="K66" s="511">
        <f t="shared" si="12"/>
        <v>20</v>
      </c>
      <c r="L66" s="512" t="str">
        <f t="shared" si="13"/>
        <v xml:space="preserve"> </v>
      </c>
      <c r="M66" s="511">
        <f t="shared" si="14"/>
        <v>0</v>
      </c>
      <c r="N66" s="510">
        <f t="shared" si="15"/>
        <v>0</v>
      </c>
      <c r="O66" s="511">
        <f t="shared" si="16"/>
        <v>0</v>
      </c>
      <c r="P66" s="513"/>
    </row>
    <row r="67" spans="1:16" ht="106.5" customHeight="1">
      <c r="A67" s="213" t="s">
        <v>18</v>
      </c>
      <c r="B67" s="304"/>
      <c r="C67" s="270" t="s">
        <v>113</v>
      </c>
      <c r="D67" s="304"/>
      <c r="E67" s="477"/>
      <c r="F67" s="304"/>
      <c r="G67" s="304"/>
      <c r="H67" s="492"/>
      <c r="I67" s="512" t="str">
        <f t="shared" si="10"/>
        <v>FARMACOLOGIA Dott.</v>
      </c>
      <c r="J67" s="510">
        <f t="shared" si="11"/>
        <v>0</v>
      </c>
      <c r="K67" s="511">
        <f t="shared" si="12"/>
        <v>25</v>
      </c>
      <c r="L67" s="512" t="str">
        <f t="shared" si="13"/>
        <v xml:space="preserve"> </v>
      </c>
      <c r="M67" s="509"/>
      <c r="N67" s="509"/>
      <c r="O67" s="509"/>
      <c r="P67" s="513"/>
    </row>
    <row r="68" spans="1:16" ht="106.5" customHeight="1">
      <c r="A68" s="213" t="s">
        <v>19</v>
      </c>
      <c r="B68" s="304"/>
      <c r="C68" s="270" t="s">
        <v>113</v>
      </c>
      <c r="D68" s="304"/>
      <c r="E68" s="477"/>
      <c r="F68" s="304"/>
      <c r="G68" s="304"/>
      <c r="H68" s="492"/>
      <c r="I68" s="512" t="str">
        <f t="shared" si="10"/>
        <v>MEDICINA URGENZA PS Dott. ROMANELLI</v>
      </c>
      <c r="J68" s="510">
        <f t="shared" si="11"/>
        <v>12</v>
      </c>
      <c r="K68" s="511">
        <f t="shared" si="12"/>
        <v>20</v>
      </c>
      <c r="L68" s="512" t="str">
        <f t="shared" si="13"/>
        <v xml:space="preserve"> </v>
      </c>
      <c r="M68" s="509"/>
      <c r="N68" s="509"/>
      <c r="O68" s="509"/>
      <c r="P68" s="513"/>
    </row>
    <row r="69" spans="1:16" ht="106.5" customHeight="1">
      <c r="A69" s="213" t="s">
        <v>20</v>
      </c>
      <c r="B69" s="304"/>
      <c r="C69" s="270" t="s">
        <v>113</v>
      </c>
      <c r="D69" s="304"/>
      <c r="E69" s="477"/>
      <c r="F69" s="304"/>
      <c r="G69" s="304"/>
      <c r="H69" s="492"/>
      <c r="I69" s="512" t="str">
        <f t="shared" si="10"/>
        <v>INFERM.CA AREA CRITICA Dott. SETTIMI</v>
      </c>
      <c r="J69" s="510">
        <f t="shared" si="11"/>
        <v>9</v>
      </c>
      <c r="K69" s="511">
        <f t="shared" si="12"/>
        <v>40</v>
      </c>
      <c r="L69" s="512" t="str">
        <f t="shared" si="13"/>
        <v xml:space="preserve"> </v>
      </c>
      <c r="M69" s="509"/>
      <c r="N69" s="509"/>
      <c r="O69" s="509"/>
      <c r="P69" s="513"/>
    </row>
    <row r="70" spans="1:16" ht="58.5" customHeight="1">
      <c r="A70" s="520"/>
      <c r="B70" s="345"/>
      <c r="C70" s="315"/>
      <c r="D70" s="315"/>
      <c r="E70" s="346"/>
      <c r="F70" s="315"/>
      <c r="G70" s="345"/>
      <c r="H70" s="492"/>
      <c r="I70" s="512" t="str">
        <f t="shared" si="10"/>
        <v>ANESTESIOLOGIA Dott. Ssa PICCIONIi</v>
      </c>
      <c r="J70" s="510">
        <f t="shared" si="11"/>
        <v>9</v>
      </c>
      <c r="K70" s="511">
        <f t="shared" si="12"/>
        <v>15</v>
      </c>
      <c r="L70" s="512" t="str">
        <f t="shared" si="13"/>
        <v xml:space="preserve"> </v>
      </c>
      <c r="M70" s="509"/>
      <c r="N70" s="509"/>
      <c r="O70" s="509"/>
      <c r="P70" s="513"/>
    </row>
    <row r="71" spans="1:16" ht="58.5" customHeight="1">
      <c r="A71" s="521"/>
      <c r="B71" s="345"/>
      <c r="C71" s="315"/>
      <c r="D71" s="315"/>
      <c r="E71" s="315"/>
      <c r="F71" s="315"/>
      <c r="G71" s="315"/>
      <c r="H71" s="492"/>
      <c r="I71" s="512" t="str">
        <f t="shared" si="10"/>
        <v>CHIRURGIA URGENZA PS Dott. D’AMBROSI</v>
      </c>
      <c r="J71" s="510">
        <f t="shared" si="11"/>
        <v>6</v>
      </c>
      <c r="K71" s="511">
        <f t="shared" si="12"/>
        <v>20</v>
      </c>
      <c r="L71" s="512" t="str">
        <f t="shared" si="13"/>
        <v xml:space="preserve"> </v>
      </c>
      <c r="M71" s="509"/>
      <c r="N71" s="509"/>
      <c r="O71" s="509"/>
      <c r="P71" s="513"/>
    </row>
    <row r="72" spans="1:16" ht="58.5" customHeight="1">
      <c r="A72" s="315"/>
      <c r="B72" s="315"/>
      <c r="C72" s="315"/>
      <c r="D72" s="315"/>
      <c r="E72" s="315"/>
      <c r="F72" s="315"/>
      <c r="G72" s="315"/>
      <c r="H72" s="492"/>
      <c r="I72" s="514">
        <f t="shared" si="10"/>
        <v>0</v>
      </c>
      <c r="J72" s="510">
        <f t="shared" si="11"/>
        <v>0</v>
      </c>
      <c r="K72" s="514">
        <f t="shared" si="12"/>
        <v>0</v>
      </c>
      <c r="L72" s="512" t="str">
        <f t="shared" si="13"/>
        <v>FINITO</v>
      </c>
      <c r="M72" s="509"/>
      <c r="N72" s="509"/>
      <c r="O72" s="509"/>
      <c r="P72" s="513"/>
    </row>
    <row r="73" spans="1:16" ht="58.5" customHeight="1">
      <c r="A73" s="315"/>
      <c r="B73" s="202" t="s">
        <v>1</v>
      </c>
      <c r="C73" s="202" t="s">
        <v>2</v>
      </c>
      <c r="D73" s="202" t="s">
        <v>3</v>
      </c>
      <c r="E73" s="202" t="s">
        <v>4</v>
      </c>
      <c r="F73" s="202" t="s">
        <v>5</v>
      </c>
      <c r="G73" s="202" t="s">
        <v>6</v>
      </c>
      <c r="H73" s="492"/>
      <c r="I73" s="509"/>
      <c r="J73" s="510"/>
      <c r="K73" s="509"/>
      <c r="L73" s="509"/>
      <c r="M73" s="509"/>
      <c r="N73" s="509"/>
      <c r="O73" s="509"/>
      <c r="P73" s="513"/>
    </row>
    <row r="74" spans="1:16" ht="58.5" customHeight="1">
      <c r="A74" s="315"/>
      <c r="B74" s="206">
        <v>44515</v>
      </c>
      <c r="C74" s="206">
        <v>44516</v>
      </c>
      <c r="D74" s="206">
        <v>44517</v>
      </c>
      <c r="E74" s="206">
        <v>44518</v>
      </c>
      <c r="F74" s="206">
        <v>44519</v>
      </c>
      <c r="G74" s="206">
        <v>44520</v>
      </c>
      <c r="H74" s="492"/>
      <c r="I74" s="509"/>
      <c r="J74" s="510"/>
      <c r="K74" s="509"/>
      <c r="L74" s="509"/>
      <c r="M74" s="509"/>
      <c r="N74" s="509"/>
      <c r="O74" s="509"/>
      <c r="P74" s="513"/>
    </row>
    <row r="75" spans="1:16" ht="58.5" customHeight="1">
      <c r="A75" s="209" t="s">
        <v>21</v>
      </c>
      <c r="B75" s="289" t="s">
        <v>118</v>
      </c>
      <c r="C75" s="289" t="s">
        <v>119</v>
      </c>
      <c r="D75" s="289" t="s">
        <v>118</v>
      </c>
      <c r="E75" s="551" t="s">
        <v>249</v>
      </c>
      <c r="F75" s="289" t="s">
        <v>118</v>
      </c>
      <c r="G75" s="551" t="s">
        <v>119</v>
      </c>
      <c r="H75" s="492"/>
      <c r="I75" s="512" t="str">
        <f aca="true" t="shared" si="17" ref="I75:I88">I59</f>
        <v>MALATTIE APPARATO LOCOM Dott. Cataldo</v>
      </c>
      <c r="J75" s="510">
        <f aca="true" t="shared" si="18" ref="J75:J88">COUNTIF(B$76:G$85,I75)+J59</f>
        <v>9</v>
      </c>
      <c r="K75" s="511">
        <f aca="true" t="shared" si="19" ref="K75:K88">K59</f>
        <v>20</v>
      </c>
      <c r="L75" s="512" t="str">
        <f aca="true" t="shared" si="20" ref="L75:L88">IF(J75=K75,"FINITO"," ")</f>
        <v xml:space="preserve"> </v>
      </c>
      <c r="M75" s="512" t="str">
        <f aca="true" t="shared" si="21" ref="M75:M82">M59</f>
        <v>ACCERTAMENTO IN RIABILITAZIONE</v>
      </c>
      <c r="N75" s="510">
        <f aca="true" t="shared" si="22" ref="N75:N82">COUNTIF(B$76:G$85,M75)+N59</f>
        <v>0</v>
      </c>
      <c r="O75" s="511">
        <f aca="true" t="shared" si="23" ref="O75:O82">O59</f>
        <v>5</v>
      </c>
      <c r="P75" s="513"/>
    </row>
    <row r="76" spans="1:16" ht="58.5" customHeight="1">
      <c r="A76" s="213" t="s">
        <v>10</v>
      </c>
      <c r="B76" s="234" t="s">
        <v>74</v>
      </c>
      <c r="C76" s="234" t="s">
        <v>72</v>
      </c>
      <c r="D76" s="234" t="s">
        <v>75</v>
      </c>
      <c r="E76" s="270" t="s">
        <v>112</v>
      </c>
      <c r="F76" s="234" t="s">
        <v>75</v>
      </c>
      <c r="G76" s="236" t="s">
        <v>83</v>
      </c>
      <c r="H76" s="492"/>
      <c r="I76" s="512" t="str">
        <f t="shared" si="17"/>
        <v>MEDICINA INT GERIATRIA Dott. Vicentini</v>
      </c>
      <c r="J76" s="510">
        <f t="shared" si="18"/>
        <v>9</v>
      </c>
      <c r="K76" s="511">
        <f t="shared" si="19"/>
        <v>20</v>
      </c>
      <c r="L76" s="512" t="str">
        <f t="shared" si="20"/>
        <v xml:space="preserve"> </v>
      </c>
      <c r="M76" s="512" t="str">
        <f t="shared" si="21"/>
        <v>ACCERTAMENTO IN PSICHIATRIA</v>
      </c>
      <c r="N76" s="510">
        <f t="shared" si="22"/>
        <v>0</v>
      </c>
      <c r="O76" s="511">
        <f t="shared" si="23"/>
        <v>5</v>
      </c>
      <c r="P76" s="513"/>
    </row>
    <row r="77" spans="1:16" ht="98.25" customHeight="1">
      <c r="A77" s="213" t="s">
        <v>12</v>
      </c>
      <c r="B77" s="234" t="s">
        <v>74</v>
      </c>
      <c r="C77" s="234" t="s">
        <v>72</v>
      </c>
      <c r="D77" s="234" t="s">
        <v>75</v>
      </c>
      <c r="E77" s="270" t="s">
        <v>112</v>
      </c>
      <c r="F77" s="234" t="s">
        <v>75</v>
      </c>
      <c r="G77" s="236" t="s">
        <v>83</v>
      </c>
      <c r="H77" s="498"/>
      <c r="I77" s="512" t="str">
        <f t="shared" si="17"/>
        <v>INFERM.CA IN RIABILITAZIONE Dott. Lolli Nadia</v>
      </c>
      <c r="J77" s="510">
        <f t="shared" si="18"/>
        <v>18</v>
      </c>
      <c r="K77" s="511">
        <f t="shared" si="19"/>
        <v>35</v>
      </c>
      <c r="L77" s="512" t="str">
        <f t="shared" si="20"/>
        <v xml:space="preserve"> </v>
      </c>
      <c r="M77" s="512" t="str">
        <f t="shared" si="21"/>
        <v>ORIENTAMENTO TESI</v>
      </c>
      <c r="N77" s="510">
        <f t="shared" si="22"/>
        <v>0</v>
      </c>
      <c r="O77" s="511">
        <f t="shared" si="23"/>
        <v>3</v>
      </c>
      <c r="P77" s="513"/>
    </row>
    <row r="78" spans="1:16" ht="98.25" customHeight="1">
      <c r="A78" s="213" t="s">
        <v>13</v>
      </c>
      <c r="B78" s="234" t="s">
        <v>74</v>
      </c>
      <c r="C78" s="234" t="s">
        <v>72</v>
      </c>
      <c r="D78" s="234" t="s">
        <v>75</v>
      </c>
      <c r="E78" s="270" t="s">
        <v>112</v>
      </c>
      <c r="F78" s="234" t="s">
        <v>75</v>
      </c>
      <c r="G78" s="236" t="s">
        <v>83</v>
      </c>
      <c r="H78" s="347"/>
      <c r="I78" s="512" t="str">
        <f t="shared" si="17"/>
        <v>MEDICINA FISICA RIABILIT Dott.ssa Castagnoli</v>
      </c>
      <c r="J78" s="510">
        <f t="shared" si="18"/>
        <v>9</v>
      </c>
      <c r="K78" s="511">
        <f t="shared" si="19"/>
        <v>20</v>
      </c>
      <c r="L78" s="512" t="str">
        <f t="shared" si="20"/>
        <v xml:space="preserve"> </v>
      </c>
      <c r="M78" s="512" t="str">
        <f t="shared" si="21"/>
        <v>MONITORAGGIO INVASIVO</v>
      </c>
      <c r="N78" s="510">
        <f t="shared" si="22"/>
        <v>0</v>
      </c>
      <c r="O78" s="511">
        <f t="shared" si="23"/>
        <v>6</v>
      </c>
      <c r="P78" s="513"/>
    </row>
    <row r="79" spans="1:16" ht="98.25" customHeight="1">
      <c r="A79" s="213" t="s">
        <v>14</v>
      </c>
      <c r="B79" s="236" t="s">
        <v>109</v>
      </c>
      <c r="C79" s="270" t="s">
        <v>112</v>
      </c>
      <c r="D79" s="236" t="s">
        <v>80</v>
      </c>
      <c r="E79" s="236" t="s">
        <v>81</v>
      </c>
      <c r="F79" s="270" t="s">
        <v>114</v>
      </c>
      <c r="G79" s="234" t="s">
        <v>77</v>
      </c>
      <c r="H79" s="347"/>
      <c r="I79" s="512" t="str">
        <f t="shared" si="17"/>
        <v>PSICHIATRIA Dott. VALLETTA</v>
      </c>
      <c r="J79" s="510">
        <f t="shared" si="18"/>
        <v>6</v>
      </c>
      <c r="K79" s="511">
        <f t="shared" si="19"/>
        <v>15</v>
      </c>
      <c r="L79" s="512" t="str">
        <f t="shared" si="20"/>
        <v xml:space="preserve"> </v>
      </c>
      <c r="M79" s="512" t="str">
        <f t="shared" si="21"/>
        <v>LABORATORIO 3/ADO 2</v>
      </c>
      <c r="N79" s="510">
        <f t="shared" si="22"/>
        <v>13</v>
      </c>
      <c r="O79" s="511">
        <f t="shared" si="23"/>
        <v>10</v>
      </c>
      <c r="P79" s="513"/>
    </row>
    <row r="80" spans="1:16" ht="98.25" customHeight="1">
      <c r="A80" s="213" t="s">
        <v>16</v>
      </c>
      <c r="B80" s="236" t="s">
        <v>109</v>
      </c>
      <c r="C80" s="270" t="s">
        <v>112</v>
      </c>
      <c r="D80" s="236" t="s">
        <v>80</v>
      </c>
      <c r="E80" s="236" t="s">
        <v>81</v>
      </c>
      <c r="F80" s="270" t="s">
        <v>114</v>
      </c>
      <c r="G80" s="234" t="s">
        <v>77</v>
      </c>
      <c r="H80" s="506"/>
      <c r="I80" s="512" t="str">
        <f t="shared" si="17"/>
        <v>PSICOLOGIA CLIN Dott. Scampati</v>
      </c>
      <c r="J80" s="510">
        <f t="shared" si="18"/>
        <v>6</v>
      </c>
      <c r="K80" s="511">
        <f t="shared" si="19"/>
        <v>20</v>
      </c>
      <c r="L80" s="512" t="str">
        <f t="shared" si="20"/>
        <v xml:space="preserve"> </v>
      </c>
      <c r="M80" s="512" t="str">
        <f t="shared" si="21"/>
        <v xml:space="preserve">SEM. ACCESSO INTRAOSSEO </v>
      </c>
      <c r="N80" s="510">
        <f t="shared" si="22"/>
        <v>0</v>
      </c>
      <c r="O80" s="511">
        <f t="shared" si="23"/>
        <v>3</v>
      </c>
      <c r="P80" s="513"/>
    </row>
    <row r="81" spans="1:16" ht="98.25" customHeight="1">
      <c r="A81" s="213" t="s">
        <v>17</v>
      </c>
      <c r="B81" s="236" t="s">
        <v>109</v>
      </c>
      <c r="C81" s="270" t="s">
        <v>112</v>
      </c>
      <c r="D81" s="236" t="s">
        <v>80</v>
      </c>
      <c r="E81" s="236" t="s">
        <v>81</v>
      </c>
      <c r="F81" s="270" t="s">
        <v>114</v>
      </c>
      <c r="G81" s="234" t="s">
        <v>77</v>
      </c>
      <c r="H81" s="492"/>
      <c r="I81" s="512" t="str">
        <f t="shared" si="17"/>
        <v>INF.CA IN PSICHIATRIA Dott. Passeri</v>
      </c>
      <c r="J81" s="510">
        <f t="shared" si="18"/>
        <v>15</v>
      </c>
      <c r="K81" s="511">
        <f t="shared" si="19"/>
        <v>35</v>
      </c>
      <c r="L81" s="512" t="str">
        <f t="shared" si="20"/>
        <v xml:space="preserve"> </v>
      </c>
      <c r="M81" s="512">
        <f t="shared" si="21"/>
        <v>0</v>
      </c>
      <c r="N81" s="510">
        <f t="shared" si="22"/>
        <v>0</v>
      </c>
      <c r="O81" s="511">
        <f t="shared" si="23"/>
        <v>0</v>
      </c>
      <c r="P81" s="513"/>
    </row>
    <row r="82" spans="1:16" ht="98.25" customHeight="1">
      <c r="A82" s="505"/>
      <c r="B82" s="304"/>
      <c r="C82" s="304"/>
      <c r="D82" s="304"/>
      <c r="E82" s="555" t="s">
        <v>190</v>
      </c>
      <c r="F82" s="304"/>
      <c r="G82" s="304"/>
      <c r="H82" s="492"/>
      <c r="I82" s="512" t="str">
        <f t="shared" si="17"/>
        <v>NEUROLOGIA Dott. Trasatti</v>
      </c>
      <c r="J82" s="510">
        <f t="shared" si="18"/>
        <v>12</v>
      </c>
      <c r="K82" s="511">
        <f t="shared" si="19"/>
        <v>20</v>
      </c>
      <c r="L82" s="512" t="str">
        <f t="shared" si="20"/>
        <v xml:space="preserve"> </v>
      </c>
      <c r="M82" s="511">
        <f t="shared" si="21"/>
        <v>0</v>
      </c>
      <c r="N82" s="510">
        <f t="shared" si="22"/>
        <v>0</v>
      </c>
      <c r="O82" s="511">
        <f t="shared" si="23"/>
        <v>0</v>
      </c>
      <c r="P82" s="513"/>
    </row>
    <row r="83" spans="1:16" ht="98.25" customHeight="1">
      <c r="A83" s="213" t="s">
        <v>18</v>
      </c>
      <c r="B83" s="304"/>
      <c r="C83" s="270" t="s">
        <v>113</v>
      </c>
      <c r="D83" s="304"/>
      <c r="E83" s="557" t="s">
        <v>192</v>
      </c>
      <c r="F83" s="304"/>
      <c r="G83" s="304"/>
      <c r="H83" s="492"/>
      <c r="I83" s="512" t="str">
        <f t="shared" si="17"/>
        <v>FARMACOLOGIA Dott.</v>
      </c>
      <c r="J83" s="510">
        <f t="shared" si="18"/>
        <v>0</v>
      </c>
      <c r="K83" s="511">
        <f t="shared" si="19"/>
        <v>25</v>
      </c>
      <c r="L83" s="512" t="str">
        <f t="shared" si="20"/>
        <v xml:space="preserve"> </v>
      </c>
      <c r="M83" s="509"/>
      <c r="N83" s="509"/>
      <c r="O83" s="509"/>
      <c r="P83" s="513"/>
    </row>
    <row r="84" spans="1:16" ht="98.25" customHeight="1">
      <c r="A84" s="213" t="s">
        <v>19</v>
      </c>
      <c r="B84" s="304"/>
      <c r="C84" s="270" t="s">
        <v>113</v>
      </c>
      <c r="D84" s="304"/>
      <c r="E84" s="557" t="s">
        <v>192</v>
      </c>
      <c r="F84" s="304"/>
      <c r="G84" s="304"/>
      <c r="H84" s="492"/>
      <c r="I84" s="512" t="str">
        <f t="shared" si="17"/>
        <v>MEDICINA URGENZA PS Dott. ROMANELLI</v>
      </c>
      <c r="J84" s="510">
        <f t="shared" si="18"/>
        <v>12</v>
      </c>
      <c r="K84" s="511">
        <f t="shared" si="19"/>
        <v>20</v>
      </c>
      <c r="L84" s="512" t="str">
        <f t="shared" si="20"/>
        <v xml:space="preserve"> </v>
      </c>
      <c r="M84" s="509"/>
      <c r="N84" s="509"/>
      <c r="O84" s="509"/>
      <c r="P84" s="513"/>
    </row>
    <row r="85" spans="1:16" ht="70.5" customHeight="1">
      <c r="A85" s="213" t="s">
        <v>20</v>
      </c>
      <c r="B85" s="304"/>
      <c r="C85" s="270" t="s">
        <v>113</v>
      </c>
      <c r="D85" s="304"/>
      <c r="E85" s="557" t="s">
        <v>192</v>
      </c>
      <c r="F85" s="304"/>
      <c r="G85" s="304"/>
      <c r="H85" s="492"/>
      <c r="I85" s="512" t="str">
        <f t="shared" si="17"/>
        <v>INFERM.CA AREA CRITICA Dott. SETTIMI</v>
      </c>
      <c r="J85" s="510">
        <f t="shared" si="18"/>
        <v>15</v>
      </c>
      <c r="K85" s="511">
        <f t="shared" si="19"/>
        <v>40</v>
      </c>
      <c r="L85" s="512" t="str">
        <f t="shared" si="20"/>
        <v xml:space="preserve"> </v>
      </c>
      <c r="M85" s="509"/>
      <c r="N85" s="509"/>
      <c r="O85" s="509"/>
      <c r="P85" s="513"/>
    </row>
    <row r="86" spans="1:16" ht="58.5" customHeight="1">
      <c r="A86" s="520"/>
      <c r="B86" s="304"/>
      <c r="C86" s="304"/>
      <c r="D86" s="304"/>
      <c r="E86" s="304"/>
      <c r="F86" s="304"/>
      <c r="G86" s="304"/>
      <c r="H86" s="492"/>
      <c r="I86" s="512" t="str">
        <f t="shared" si="17"/>
        <v>ANESTESIOLOGIA Dott. Ssa PICCIONIi</v>
      </c>
      <c r="J86" s="510">
        <f t="shared" si="18"/>
        <v>12</v>
      </c>
      <c r="K86" s="511">
        <f t="shared" si="19"/>
        <v>15</v>
      </c>
      <c r="L86" s="512" t="str">
        <f t="shared" si="20"/>
        <v xml:space="preserve"> </v>
      </c>
      <c r="M86" s="509"/>
      <c r="N86" s="509"/>
      <c r="O86" s="509"/>
      <c r="P86" s="513"/>
    </row>
    <row r="87" spans="1:16" ht="58.5" customHeight="1">
      <c r="A87" s="521"/>
      <c r="B87" s="304"/>
      <c r="C87" s="304"/>
      <c r="D87" s="304"/>
      <c r="E87" s="304"/>
      <c r="F87" s="304"/>
      <c r="G87" s="304"/>
      <c r="H87" s="492"/>
      <c r="I87" s="512" t="str">
        <f t="shared" si="17"/>
        <v>CHIRURGIA URGENZA PS Dott. D’AMBROSI</v>
      </c>
      <c r="J87" s="510">
        <f t="shared" si="18"/>
        <v>9</v>
      </c>
      <c r="K87" s="511">
        <f t="shared" si="19"/>
        <v>20</v>
      </c>
      <c r="L87" s="512" t="str">
        <f t="shared" si="20"/>
        <v xml:space="preserve"> </v>
      </c>
      <c r="M87" s="509"/>
      <c r="N87" s="509"/>
      <c r="O87" s="509"/>
      <c r="P87" s="513"/>
    </row>
    <row r="88" spans="1:16" ht="58.5" customHeight="1">
      <c r="A88" s="315"/>
      <c r="B88" s="304"/>
      <c r="C88" s="304"/>
      <c r="D88" s="304"/>
      <c r="E88" s="304"/>
      <c r="F88" s="304"/>
      <c r="G88" s="304"/>
      <c r="H88" s="492"/>
      <c r="I88" s="514">
        <f t="shared" si="17"/>
        <v>0</v>
      </c>
      <c r="J88" s="510">
        <f t="shared" si="18"/>
        <v>0</v>
      </c>
      <c r="K88" s="514">
        <f t="shared" si="19"/>
        <v>0</v>
      </c>
      <c r="L88" s="512" t="str">
        <f t="shared" si="20"/>
        <v>FINITO</v>
      </c>
      <c r="M88" s="509"/>
      <c r="N88" s="509"/>
      <c r="O88" s="509"/>
      <c r="P88" s="513"/>
    </row>
    <row r="89" spans="1:16" ht="58.5" customHeight="1">
      <c r="A89" s="315"/>
      <c r="B89" s="202" t="s">
        <v>1</v>
      </c>
      <c r="C89" s="202" t="s">
        <v>2</v>
      </c>
      <c r="D89" s="202" t="s">
        <v>3</v>
      </c>
      <c r="E89" s="202" t="s">
        <v>4</v>
      </c>
      <c r="F89" s="202" t="s">
        <v>5</v>
      </c>
      <c r="G89" s="202" t="s">
        <v>6</v>
      </c>
      <c r="H89" s="492"/>
      <c r="I89" s="509"/>
      <c r="J89" s="510"/>
      <c r="K89" s="509"/>
      <c r="L89" s="509"/>
      <c r="M89" s="509"/>
      <c r="N89" s="509"/>
      <c r="O89" s="509"/>
      <c r="P89" s="513"/>
    </row>
    <row r="90" spans="1:16" ht="58.5" customHeight="1">
      <c r="A90" s="315"/>
      <c r="B90" s="206">
        <v>44522</v>
      </c>
      <c r="C90" s="206">
        <v>44523</v>
      </c>
      <c r="D90" s="206">
        <v>44524</v>
      </c>
      <c r="E90" s="206">
        <v>44525</v>
      </c>
      <c r="F90" s="206">
        <v>44526</v>
      </c>
      <c r="G90" s="206">
        <v>44527</v>
      </c>
      <c r="H90" s="492"/>
      <c r="I90" s="509"/>
      <c r="J90" s="509"/>
      <c r="K90" s="509"/>
      <c r="L90" s="509"/>
      <c r="M90" s="509"/>
      <c r="N90" s="509"/>
      <c r="O90" s="509"/>
      <c r="P90" s="513"/>
    </row>
    <row r="91" spans="1:16" ht="58.5" customHeight="1">
      <c r="A91" s="209" t="s">
        <v>21</v>
      </c>
      <c r="B91" s="289" t="s">
        <v>118</v>
      </c>
      <c r="C91" s="289" t="s">
        <v>119</v>
      </c>
      <c r="D91" s="289" t="s">
        <v>118</v>
      </c>
      <c r="E91" s="289" t="s">
        <v>119</v>
      </c>
      <c r="F91" s="289" t="s">
        <v>118</v>
      </c>
      <c r="G91" s="289" t="s">
        <v>119</v>
      </c>
      <c r="H91" s="492"/>
      <c r="I91" s="512" t="str">
        <f aca="true" t="shared" si="24" ref="I91:I104">I75</f>
        <v>MALATTIE APPARATO LOCOM Dott. Cataldo</v>
      </c>
      <c r="J91" s="510">
        <f aca="true" t="shared" si="25" ref="J91:J104">COUNTIF(B$92:G$101,I91)+J75</f>
        <v>12</v>
      </c>
      <c r="K91" s="511">
        <f aca="true" t="shared" si="26" ref="K91:K104">K75</f>
        <v>20</v>
      </c>
      <c r="L91" s="509"/>
      <c r="M91" s="512" t="str">
        <f aca="true" t="shared" si="27" ref="M91:M98">M75</f>
        <v>ACCERTAMENTO IN RIABILITAZIONE</v>
      </c>
      <c r="N91" s="510">
        <f aca="true" t="shared" si="28" ref="N91:N98">COUNTIF(B$92:G$101,M91)+N75</f>
        <v>0</v>
      </c>
      <c r="O91" s="511">
        <f aca="true" t="shared" si="29" ref="O91:O98">O75</f>
        <v>5</v>
      </c>
      <c r="P91" s="513"/>
    </row>
    <row r="92" spans="1:16" ht="70.5" customHeight="1">
      <c r="A92" s="213" t="s">
        <v>10</v>
      </c>
      <c r="B92" s="234" t="s">
        <v>74</v>
      </c>
      <c r="C92" s="234" t="s">
        <v>72</v>
      </c>
      <c r="D92" s="234" t="s">
        <v>75</v>
      </c>
      <c r="E92" s="270" t="s">
        <v>111</v>
      </c>
      <c r="F92" s="270" t="s">
        <v>114</v>
      </c>
      <c r="G92" s="236" t="s">
        <v>83</v>
      </c>
      <c r="H92" s="492"/>
      <c r="I92" s="512" t="str">
        <f t="shared" si="24"/>
        <v>MEDICINA INT GERIATRIA Dott. Vicentini</v>
      </c>
      <c r="J92" s="510">
        <f t="shared" si="25"/>
        <v>9</v>
      </c>
      <c r="K92" s="511">
        <f t="shared" si="26"/>
        <v>20</v>
      </c>
      <c r="L92" s="509"/>
      <c r="M92" s="512" t="str">
        <f t="shared" si="27"/>
        <v>ACCERTAMENTO IN PSICHIATRIA</v>
      </c>
      <c r="N92" s="510">
        <f t="shared" si="28"/>
        <v>3</v>
      </c>
      <c r="O92" s="511">
        <f t="shared" si="29"/>
        <v>5</v>
      </c>
      <c r="P92" s="513"/>
    </row>
    <row r="93" spans="1:16" ht="70.5" customHeight="1">
      <c r="A93" s="213" t="s">
        <v>12</v>
      </c>
      <c r="B93" s="234" t="s">
        <v>74</v>
      </c>
      <c r="C93" s="234" t="s">
        <v>72</v>
      </c>
      <c r="D93" s="234" t="s">
        <v>75</v>
      </c>
      <c r="E93" s="270" t="s">
        <v>111</v>
      </c>
      <c r="F93" s="270" t="s">
        <v>114</v>
      </c>
      <c r="G93" s="236" t="s">
        <v>83</v>
      </c>
      <c r="H93" s="492"/>
      <c r="I93" s="512" t="str">
        <f t="shared" si="24"/>
        <v>INFERM.CA IN RIABILITAZIONE Dott. Lolli Nadia</v>
      </c>
      <c r="J93" s="510">
        <f t="shared" si="25"/>
        <v>21</v>
      </c>
      <c r="K93" s="511">
        <f t="shared" si="26"/>
        <v>35</v>
      </c>
      <c r="L93" s="509"/>
      <c r="M93" s="512" t="str">
        <f t="shared" si="27"/>
        <v>ORIENTAMENTO TESI</v>
      </c>
      <c r="N93" s="510">
        <f t="shared" si="28"/>
        <v>0</v>
      </c>
      <c r="O93" s="511">
        <f t="shared" si="29"/>
        <v>3</v>
      </c>
      <c r="P93" s="513"/>
    </row>
    <row r="94" spans="1:16" ht="70.5" customHeight="1">
      <c r="A94" s="213" t="s">
        <v>13</v>
      </c>
      <c r="B94" s="234" t="s">
        <v>74</v>
      </c>
      <c r="C94" s="528" t="s">
        <v>72</v>
      </c>
      <c r="D94" s="234" t="s">
        <v>75</v>
      </c>
      <c r="E94" s="270" t="s">
        <v>111</v>
      </c>
      <c r="F94" s="270" t="s">
        <v>114</v>
      </c>
      <c r="G94" s="236" t="s">
        <v>83</v>
      </c>
      <c r="H94" s="498"/>
      <c r="I94" s="512" t="str">
        <f t="shared" si="24"/>
        <v>MEDICINA FISICA RIABILIT Dott.ssa Castagnoli</v>
      </c>
      <c r="J94" s="510">
        <f t="shared" si="25"/>
        <v>12</v>
      </c>
      <c r="K94" s="511">
        <f t="shared" si="26"/>
        <v>20</v>
      </c>
      <c r="L94" s="509"/>
      <c r="M94" s="512" t="str">
        <f t="shared" si="27"/>
        <v>MONITORAGGIO INVASIVO</v>
      </c>
      <c r="N94" s="510">
        <f t="shared" si="28"/>
        <v>0</v>
      </c>
      <c r="O94" s="511">
        <f t="shared" si="29"/>
        <v>6</v>
      </c>
      <c r="P94" s="513"/>
    </row>
    <row r="95" spans="1:16" ht="93" customHeight="1">
      <c r="A95" s="213" t="s">
        <v>14</v>
      </c>
      <c r="B95" s="593" t="s">
        <v>193</v>
      </c>
      <c r="C95" s="236" t="s">
        <v>78</v>
      </c>
      <c r="D95" s="603" t="s">
        <v>213</v>
      </c>
      <c r="E95" s="236" t="s">
        <v>81</v>
      </c>
      <c r="F95" s="236" t="s">
        <v>80</v>
      </c>
      <c r="G95" s="270" t="s">
        <v>112</v>
      </c>
      <c r="H95" s="347"/>
      <c r="I95" s="512" t="str">
        <f t="shared" si="24"/>
        <v>PSICHIATRIA Dott. VALLETTA</v>
      </c>
      <c r="J95" s="510">
        <f t="shared" si="25"/>
        <v>6</v>
      </c>
      <c r="K95" s="511">
        <f t="shared" si="26"/>
        <v>15</v>
      </c>
      <c r="L95" s="509"/>
      <c r="M95" s="512" t="str">
        <f t="shared" si="27"/>
        <v>LABORATORIO 3/ADO 2</v>
      </c>
      <c r="N95" s="510">
        <f t="shared" si="28"/>
        <v>16</v>
      </c>
      <c r="O95" s="511">
        <f t="shared" si="29"/>
        <v>10</v>
      </c>
      <c r="P95" s="513"/>
    </row>
    <row r="96" spans="1:16" ht="93" customHeight="1">
      <c r="A96" s="213" t="s">
        <v>16</v>
      </c>
      <c r="B96" s="593" t="s">
        <v>200</v>
      </c>
      <c r="C96" s="236" t="s">
        <v>78</v>
      </c>
      <c r="D96" s="594"/>
      <c r="E96" s="236" t="s">
        <v>81</v>
      </c>
      <c r="F96" s="236" t="s">
        <v>80</v>
      </c>
      <c r="G96" s="270" t="s">
        <v>112</v>
      </c>
      <c r="H96" s="347"/>
      <c r="I96" s="512" t="str">
        <f t="shared" si="24"/>
        <v>PSICOLOGIA CLIN Dott. Scampati</v>
      </c>
      <c r="J96" s="510">
        <f t="shared" si="25"/>
        <v>9</v>
      </c>
      <c r="K96" s="511">
        <f t="shared" si="26"/>
        <v>20</v>
      </c>
      <c r="L96" s="509"/>
      <c r="M96" s="512" t="str">
        <f t="shared" si="27"/>
        <v xml:space="preserve">SEM. ACCESSO INTRAOSSEO </v>
      </c>
      <c r="N96" s="510">
        <f t="shared" si="28"/>
        <v>0</v>
      </c>
      <c r="O96" s="511">
        <f t="shared" si="29"/>
        <v>3</v>
      </c>
      <c r="P96" s="513"/>
    </row>
    <row r="97" spans="1:16" ht="93" customHeight="1">
      <c r="A97" s="213" t="s">
        <v>17</v>
      </c>
      <c r="B97" s="530"/>
      <c r="C97" s="236" t="s">
        <v>78</v>
      </c>
      <c r="D97" s="594"/>
      <c r="E97" s="236" t="s">
        <v>81</v>
      </c>
      <c r="F97" s="236" t="s">
        <v>80</v>
      </c>
      <c r="G97" s="270" t="s">
        <v>112</v>
      </c>
      <c r="H97" s="506"/>
      <c r="I97" s="512" t="str">
        <f t="shared" si="24"/>
        <v>INF.CA IN PSICHIATRIA Dott. Passeri</v>
      </c>
      <c r="J97" s="510">
        <f t="shared" si="25"/>
        <v>18</v>
      </c>
      <c r="K97" s="511">
        <f t="shared" si="26"/>
        <v>35</v>
      </c>
      <c r="L97" s="509"/>
      <c r="M97" s="512">
        <f t="shared" si="27"/>
        <v>0</v>
      </c>
      <c r="N97" s="510">
        <f t="shared" si="28"/>
        <v>0</v>
      </c>
      <c r="O97" s="511">
        <f t="shared" si="29"/>
        <v>0</v>
      </c>
      <c r="P97" s="513"/>
    </row>
    <row r="98" spans="1:16" ht="91.5" customHeight="1">
      <c r="A98" s="505"/>
      <c r="B98" s="530"/>
      <c r="C98" s="596" t="s">
        <v>204</v>
      </c>
      <c r="D98" s="594"/>
      <c r="E98" s="542"/>
      <c r="F98" s="304"/>
      <c r="G98" s="270" t="s">
        <v>112</v>
      </c>
      <c r="H98" s="492"/>
      <c r="I98" s="512" t="str">
        <f t="shared" si="24"/>
        <v>NEUROLOGIA Dott. Trasatti</v>
      </c>
      <c r="J98" s="510">
        <f t="shared" si="25"/>
        <v>15</v>
      </c>
      <c r="K98" s="511">
        <f t="shared" si="26"/>
        <v>20</v>
      </c>
      <c r="L98" s="509"/>
      <c r="M98" s="511">
        <f t="shared" si="27"/>
        <v>0</v>
      </c>
      <c r="N98" s="510">
        <f t="shared" si="28"/>
        <v>0</v>
      </c>
      <c r="O98" s="511">
        <f t="shared" si="29"/>
        <v>0</v>
      </c>
      <c r="P98" s="513"/>
    </row>
    <row r="99" spans="1:16" ht="91.5" customHeight="1">
      <c r="A99" s="213" t="s">
        <v>18</v>
      </c>
      <c r="B99" s="530"/>
      <c r="C99" s="238" t="s">
        <v>82</v>
      </c>
      <c r="D99" s="538" t="s">
        <v>207</v>
      </c>
      <c r="E99" s="270" t="s">
        <v>113</v>
      </c>
      <c r="F99" s="304"/>
      <c r="G99" s="304"/>
      <c r="H99" s="492"/>
      <c r="I99" s="512" t="str">
        <f t="shared" si="24"/>
        <v>FARMACOLOGIA Dott.</v>
      </c>
      <c r="J99" s="510">
        <f t="shared" si="25"/>
        <v>0</v>
      </c>
      <c r="K99" s="511">
        <f t="shared" si="26"/>
        <v>25</v>
      </c>
      <c r="L99" s="509"/>
      <c r="M99" s="509"/>
      <c r="N99" s="509"/>
      <c r="O99" s="509"/>
      <c r="P99" s="513"/>
    </row>
    <row r="100" spans="1:16" ht="91.5" customHeight="1">
      <c r="A100" s="213" t="s">
        <v>19</v>
      </c>
      <c r="B100" s="530"/>
      <c r="C100" s="238" t="s">
        <v>82</v>
      </c>
      <c r="D100" s="594"/>
      <c r="E100" s="270" t="s">
        <v>113</v>
      </c>
      <c r="G100" s="304"/>
      <c r="H100" s="492"/>
      <c r="I100" s="512" t="str">
        <f t="shared" si="24"/>
        <v>MEDICINA URGENZA PS Dott. ROMANELLI</v>
      </c>
      <c r="J100" s="510">
        <f t="shared" si="25"/>
        <v>15</v>
      </c>
      <c r="K100" s="511">
        <f t="shared" si="26"/>
        <v>20</v>
      </c>
      <c r="L100" s="509"/>
      <c r="M100" s="509"/>
      <c r="N100" s="509"/>
      <c r="O100" s="509"/>
      <c r="P100" s="513"/>
    </row>
    <row r="101" spans="1:16" ht="91.5" customHeight="1">
      <c r="A101" s="213" t="s">
        <v>20</v>
      </c>
      <c r="B101" s="530"/>
      <c r="C101" s="238" t="s">
        <v>82</v>
      </c>
      <c r="D101" s="594"/>
      <c r="E101" s="270" t="s">
        <v>113</v>
      </c>
      <c r="F101" s="304"/>
      <c r="G101" s="304"/>
      <c r="H101" s="492"/>
      <c r="I101" s="512" t="str">
        <f t="shared" si="24"/>
        <v>INFERM.CA AREA CRITICA Dott. SETTIMI</v>
      </c>
      <c r="J101" s="510">
        <f t="shared" si="25"/>
        <v>19</v>
      </c>
      <c r="K101" s="511">
        <f t="shared" si="26"/>
        <v>40</v>
      </c>
      <c r="L101" s="509"/>
      <c r="M101" s="509"/>
      <c r="N101" s="509"/>
      <c r="O101" s="509"/>
      <c r="P101" s="513"/>
    </row>
    <row r="102" spans="1:16" ht="58.5" customHeight="1">
      <c r="A102" s="304"/>
      <c r="B102" s="304"/>
      <c r="C102" s="304"/>
      <c r="D102" s="304"/>
      <c r="E102" s="535" t="s">
        <v>182</v>
      </c>
      <c r="G102" s="535"/>
      <c r="H102" s="492"/>
      <c r="I102" s="512" t="str">
        <f t="shared" si="24"/>
        <v>ANESTESIOLOGIA Dott. Ssa PICCIONIi</v>
      </c>
      <c r="J102" s="510">
        <f t="shared" si="25"/>
        <v>15</v>
      </c>
      <c r="K102" s="511">
        <f t="shared" si="26"/>
        <v>15</v>
      </c>
      <c r="L102" s="509"/>
      <c r="M102" s="509"/>
      <c r="N102" s="509"/>
      <c r="O102" s="509"/>
      <c r="P102" s="513"/>
    </row>
    <row r="103" spans="1:16" ht="79.5" customHeight="1">
      <c r="A103" s="304"/>
      <c r="B103" s="304"/>
      <c r="C103" s="304"/>
      <c r="D103" s="304"/>
      <c r="E103" s="535"/>
      <c r="F103" s="535"/>
      <c r="G103" s="535"/>
      <c r="H103" s="492"/>
      <c r="I103" s="512" t="str">
        <f t="shared" si="24"/>
        <v>CHIRURGIA URGENZA PS Dott. D’AMBROSI</v>
      </c>
      <c r="J103" s="510">
        <f t="shared" si="25"/>
        <v>12</v>
      </c>
      <c r="K103" s="511">
        <f t="shared" si="26"/>
        <v>20</v>
      </c>
      <c r="L103" s="509"/>
      <c r="M103" s="509"/>
      <c r="N103" s="509"/>
      <c r="O103" s="509"/>
      <c r="P103" s="513"/>
    </row>
    <row r="104" spans="1:16" ht="58.5" customHeight="1">
      <c r="A104" s="304"/>
      <c r="B104" s="304"/>
      <c r="C104" s="304"/>
      <c r="D104" s="304"/>
      <c r="E104" s="535"/>
      <c r="F104" s="535"/>
      <c r="G104" s="535"/>
      <c r="H104" s="492"/>
      <c r="I104" s="514">
        <f t="shared" si="24"/>
        <v>0</v>
      </c>
      <c r="J104" s="510">
        <f t="shared" si="25"/>
        <v>0</v>
      </c>
      <c r="K104" s="514">
        <f t="shared" si="26"/>
        <v>0</v>
      </c>
      <c r="L104" s="509"/>
      <c r="M104" s="509"/>
      <c r="N104" s="509"/>
      <c r="O104" s="509"/>
      <c r="P104" s="513"/>
    </row>
    <row r="105" spans="1:16" ht="58.5" customHeight="1">
      <c r="A105" s="304"/>
      <c r="B105" s="202" t="s">
        <v>1</v>
      </c>
      <c r="C105" s="202" t="s">
        <v>2</v>
      </c>
      <c r="D105" s="202" t="s">
        <v>3</v>
      </c>
      <c r="E105" s="202" t="s">
        <v>4</v>
      </c>
      <c r="F105" s="202" t="s">
        <v>5</v>
      </c>
      <c r="G105" s="202" t="s">
        <v>6</v>
      </c>
      <c r="H105" s="492"/>
      <c r="I105" s="509"/>
      <c r="J105" s="510"/>
      <c r="K105" s="509"/>
      <c r="L105" s="509"/>
      <c r="M105" s="509"/>
      <c r="N105" s="509"/>
      <c r="O105" s="509"/>
      <c r="P105" s="513"/>
    </row>
    <row r="106" spans="1:16" ht="58.5" customHeight="1">
      <c r="A106" s="304"/>
      <c r="B106" s="206">
        <v>44529</v>
      </c>
      <c r="C106" s="206">
        <v>44530</v>
      </c>
      <c r="D106" s="206">
        <v>44531</v>
      </c>
      <c r="E106" s="206">
        <v>44532</v>
      </c>
      <c r="F106" s="206">
        <v>44533</v>
      </c>
      <c r="G106" s="206">
        <v>44534</v>
      </c>
      <c r="H106" s="492"/>
      <c r="I106" s="509"/>
      <c r="J106" s="510"/>
      <c r="K106" s="509"/>
      <c r="L106" s="509"/>
      <c r="M106" s="509"/>
      <c r="N106" s="509"/>
      <c r="O106" s="509"/>
      <c r="P106" s="513"/>
    </row>
    <row r="107" spans="1:16" ht="58.5" customHeight="1">
      <c r="A107" s="209" t="s">
        <v>21</v>
      </c>
      <c r="B107" s="289" t="s">
        <v>118</v>
      </c>
      <c r="C107" s="289" t="s">
        <v>119</v>
      </c>
      <c r="D107" s="629" t="s">
        <v>119</v>
      </c>
      <c r="E107" s="289" t="s">
        <v>119</v>
      </c>
      <c r="F107" s="289" t="s">
        <v>119</v>
      </c>
      <c r="G107" s="551" t="s">
        <v>119</v>
      </c>
      <c r="H107" s="492"/>
      <c r="I107" s="512" t="str">
        <f aca="true" t="shared" si="30" ref="I107:I120">I91</f>
        <v>MALATTIE APPARATO LOCOM Dott. Cataldo</v>
      </c>
      <c r="J107" s="510">
        <f aca="true" t="shared" si="31" ref="J107:J120">COUNTIF(B$108:G$117,I107)+J91</f>
        <v>16</v>
      </c>
      <c r="K107" s="511">
        <f aca="true" t="shared" si="32" ref="K107:K120">K91</f>
        <v>20</v>
      </c>
      <c r="L107" s="512" t="str">
        <f aca="true" t="shared" si="33" ref="L107:L116">IF(J107=K107,"FINITO"," ")</f>
        <v xml:space="preserve"> </v>
      </c>
      <c r="M107" s="512" t="str">
        <f aca="true" t="shared" si="34" ref="M107:M114">M91</f>
        <v>ACCERTAMENTO IN RIABILITAZIONE</v>
      </c>
      <c r="N107" s="510">
        <f aca="true" t="shared" si="35" ref="N107:N114">COUNTIF(B$108:G$117,M107)+N91</f>
        <v>0</v>
      </c>
      <c r="O107" s="511">
        <f aca="true" t="shared" si="36" ref="O107:O114">O91</f>
        <v>5</v>
      </c>
      <c r="P107" s="513"/>
    </row>
    <row r="108" spans="1:16" ht="58.5" customHeight="1">
      <c r="A108" s="213" t="s">
        <v>10</v>
      </c>
      <c r="B108" s="234" t="s">
        <v>74</v>
      </c>
      <c r="C108" s="540" t="s">
        <v>114</v>
      </c>
      <c r="D108" s="234" t="s">
        <v>75</v>
      </c>
      <c r="E108" s="270" t="s">
        <v>111</v>
      </c>
      <c r="F108" s="270" t="s">
        <v>114</v>
      </c>
      <c r="G108" s="234" t="s">
        <v>77</v>
      </c>
      <c r="H108" s="492"/>
      <c r="I108" s="512" t="str">
        <f t="shared" si="30"/>
        <v>MEDICINA INT GERIATRIA Dott. Vicentini</v>
      </c>
      <c r="J108" s="510">
        <f t="shared" si="31"/>
        <v>12</v>
      </c>
      <c r="K108" s="511">
        <f t="shared" si="32"/>
        <v>20</v>
      </c>
      <c r="L108" s="512" t="str">
        <f t="shared" si="33"/>
        <v xml:space="preserve"> </v>
      </c>
      <c r="M108" s="512" t="str">
        <f t="shared" si="34"/>
        <v>ACCERTAMENTO IN PSICHIATRIA</v>
      </c>
      <c r="N108" s="510">
        <f t="shared" si="35"/>
        <v>3</v>
      </c>
      <c r="O108" s="511">
        <f t="shared" si="36"/>
        <v>5</v>
      </c>
      <c r="P108" s="513"/>
    </row>
    <row r="109" spans="1:16" ht="58.5" customHeight="1">
      <c r="A109" s="213" t="s">
        <v>12</v>
      </c>
      <c r="B109" s="234" t="s">
        <v>74</v>
      </c>
      <c r="C109" s="540" t="s">
        <v>114</v>
      </c>
      <c r="D109" s="234" t="s">
        <v>75</v>
      </c>
      <c r="E109" s="270" t="s">
        <v>111</v>
      </c>
      <c r="F109" s="270" t="s">
        <v>114</v>
      </c>
      <c r="G109" s="234" t="s">
        <v>77</v>
      </c>
      <c r="H109" s="492"/>
      <c r="I109" s="512" t="str">
        <f t="shared" si="30"/>
        <v>INFERM.CA IN RIABILITAZIONE Dott. Lolli Nadia</v>
      </c>
      <c r="J109" s="510">
        <f t="shared" si="31"/>
        <v>24</v>
      </c>
      <c r="K109" s="511">
        <f t="shared" si="32"/>
        <v>35</v>
      </c>
      <c r="L109" s="512" t="str">
        <f t="shared" si="33"/>
        <v xml:space="preserve"> </v>
      </c>
      <c r="M109" s="512" t="str">
        <f t="shared" si="34"/>
        <v>ORIENTAMENTO TESI</v>
      </c>
      <c r="N109" s="510">
        <f t="shared" si="35"/>
        <v>0</v>
      </c>
      <c r="O109" s="511">
        <f t="shared" si="36"/>
        <v>3</v>
      </c>
      <c r="P109" s="513"/>
    </row>
    <row r="110" spans="1:16" ht="58.5" customHeight="1">
      <c r="A110" s="213" t="s">
        <v>13</v>
      </c>
      <c r="B110" s="234" t="s">
        <v>74</v>
      </c>
      <c r="C110" s="234" t="s">
        <v>72</v>
      </c>
      <c r="D110" s="234" t="s">
        <v>75</v>
      </c>
      <c r="E110" s="236" t="s">
        <v>81</v>
      </c>
      <c r="F110" s="270" t="s">
        <v>114</v>
      </c>
      <c r="G110" s="234" t="s">
        <v>77</v>
      </c>
      <c r="H110" s="492"/>
      <c r="I110" s="512" t="str">
        <f t="shared" si="30"/>
        <v>MEDICINA FISICA RIABILIT Dott.ssa Castagnoli</v>
      </c>
      <c r="J110" s="510">
        <f t="shared" si="31"/>
        <v>15</v>
      </c>
      <c r="K110" s="511">
        <f t="shared" si="32"/>
        <v>20</v>
      </c>
      <c r="L110" s="512" t="str">
        <f t="shared" si="33"/>
        <v xml:space="preserve"> </v>
      </c>
      <c r="M110" s="512" t="str">
        <f t="shared" si="34"/>
        <v>MONITORAGGIO INVASIVO</v>
      </c>
      <c r="N110" s="510">
        <f t="shared" si="35"/>
        <v>0</v>
      </c>
      <c r="O110" s="511">
        <f t="shared" si="36"/>
        <v>6</v>
      </c>
      <c r="P110" s="513"/>
    </row>
    <row r="111" spans="1:16" ht="58.5" customHeight="1">
      <c r="A111" s="213" t="s">
        <v>14</v>
      </c>
      <c r="B111" s="236" t="s">
        <v>109</v>
      </c>
      <c r="C111" s="234" t="s">
        <v>72</v>
      </c>
      <c r="D111" s="236" t="s">
        <v>80</v>
      </c>
      <c r="E111" s="236" t="s">
        <v>81</v>
      </c>
      <c r="F111" s="533" t="s">
        <v>212</v>
      </c>
      <c r="G111" s="236" t="s">
        <v>83</v>
      </c>
      <c r="H111" s="498"/>
      <c r="I111" s="512" t="str">
        <f t="shared" si="30"/>
        <v>PSICHIATRIA Dott. VALLETTA</v>
      </c>
      <c r="J111" s="510">
        <f t="shared" si="31"/>
        <v>9</v>
      </c>
      <c r="K111" s="511">
        <f t="shared" si="32"/>
        <v>15</v>
      </c>
      <c r="L111" s="512" t="str">
        <f t="shared" si="33"/>
        <v xml:space="preserve"> </v>
      </c>
      <c r="M111" s="512" t="str">
        <f t="shared" si="34"/>
        <v>LABORATORIO 3/ADO 2</v>
      </c>
      <c r="N111" s="510">
        <f t="shared" si="35"/>
        <v>16</v>
      </c>
      <c r="O111" s="511">
        <f t="shared" si="36"/>
        <v>10</v>
      </c>
      <c r="P111" s="513"/>
    </row>
    <row r="112" spans="1:16" ht="58.5" customHeight="1">
      <c r="A112" s="213" t="s">
        <v>16</v>
      </c>
      <c r="B112" s="236" t="s">
        <v>109</v>
      </c>
      <c r="C112" s="234" t="s">
        <v>72</v>
      </c>
      <c r="D112" s="236" t="s">
        <v>80</v>
      </c>
      <c r="E112" s="236" t="s">
        <v>80</v>
      </c>
      <c r="F112" s="533" t="s">
        <v>212</v>
      </c>
      <c r="G112" s="236" t="s">
        <v>83</v>
      </c>
      <c r="H112" s="347"/>
      <c r="I112" s="512" t="str">
        <f t="shared" si="30"/>
        <v>PSICOLOGIA CLIN Dott. Scampati</v>
      </c>
      <c r="J112" s="510">
        <f t="shared" si="31"/>
        <v>15</v>
      </c>
      <c r="K112" s="511">
        <f t="shared" si="32"/>
        <v>20</v>
      </c>
      <c r="L112" s="512" t="str">
        <f t="shared" si="33"/>
        <v xml:space="preserve"> </v>
      </c>
      <c r="M112" s="512" t="str">
        <f t="shared" si="34"/>
        <v xml:space="preserve">SEM. ACCESSO INTRAOSSEO </v>
      </c>
      <c r="N112" s="510">
        <f t="shared" si="35"/>
        <v>0</v>
      </c>
      <c r="O112" s="511">
        <f t="shared" si="36"/>
        <v>3</v>
      </c>
      <c r="P112" s="513"/>
    </row>
    <row r="113" spans="1:16" ht="58.5" customHeight="1">
      <c r="A113" s="213" t="s">
        <v>17</v>
      </c>
      <c r="B113" s="236" t="s">
        <v>109</v>
      </c>
      <c r="C113" s="234" t="s">
        <v>72</v>
      </c>
      <c r="D113" s="236" t="s">
        <v>80</v>
      </c>
      <c r="E113" s="236" t="s">
        <v>80</v>
      </c>
      <c r="F113" s="533" t="s">
        <v>212</v>
      </c>
      <c r="G113" s="236" t="s">
        <v>83</v>
      </c>
      <c r="H113" s="347"/>
      <c r="I113" s="512" t="str">
        <f t="shared" si="30"/>
        <v>INF.CA IN PSICHIATRIA Dott. Passeri</v>
      </c>
      <c r="J113" s="510">
        <f t="shared" si="31"/>
        <v>23</v>
      </c>
      <c r="K113" s="511">
        <f t="shared" si="32"/>
        <v>35</v>
      </c>
      <c r="L113" s="512" t="str">
        <f t="shared" si="33"/>
        <v xml:space="preserve"> </v>
      </c>
      <c r="M113" s="512">
        <f t="shared" si="34"/>
        <v>0</v>
      </c>
      <c r="N113" s="510">
        <f t="shared" si="35"/>
        <v>0</v>
      </c>
      <c r="O113" s="511">
        <f t="shared" si="36"/>
        <v>0</v>
      </c>
      <c r="P113" s="513"/>
    </row>
    <row r="114" spans="1:16" ht="58.5" customHeight="1">
      <c r="A114" s="505"/>
      <c r="B114" s="556"/>
      <c r="C114" s="304"/>
      <c r="D114" s="556"/>
      <c r="E114" s="542"/>
      <c r="F114" s="533"/>
      <c r="G114" s="602"/>
      <c r="H114" s="506"/>
      <c r="I114" s="512" t="str">
        <f t="shared" si="30"/>
        <v>NEUROLOGIA Dott. Trasatti</v>
      </c>
      <c r="J114" s="510">
        <f t="shared" si="31"/>
        <v>17</v>
      </c>
      <c r="K114" s="511">
        <f t="shared" si="32"/>
        <v>20</v>
      </c>
      <c r="L114" s="512" t="str">
        <f t="shared" si="33"/>
        <v xml:space="preserve"> </v>
      </c>
      <c r="M114" s="511">
        <f t="shared" si="34"/>
        <v>0</v>
      </c>
      <c r="N114" s="510">
        <f t="shared" si="35"/>
        <v>0</v>
      </c>
      <c r="O114" s="511">
        <f t="shared" si="36"/>
        <v>0</v>
      </c>
      <c r="P114" s="513"/>
    </row>
    <row r="115" spans="1:16" ht="58.5" customHeight="1">
      <c r="A115" s="213" t="s">
        <v>18</v>
      </c>
      <c r="B115" s="304"/>
      <c r="C115" s="601" t="s">
        <v>83</v>
      </c>
      <c r="D115" s="304"/>
      <c r="E115" s="540" t="s">
        <v>112</v>
      </c>
      <c r="F115" s="304"/>
      <c r="G115" s="304"/>
      <c r="H115" s="492"/>
      <c r="I115" s="512" t="str">
        <f t="shared" si="30"/>
        <v>FARMACOLOGIA Dott.</v>
      </c>
      <c r="J115" s="510">
        <f t="shared" si="31"/>
        <v>0</v>
      </c>
      <c r="K115" s="511">
        <f t="shared" si="32"/>
        <v>25</v>
      </c>
      <c r="L115" s="512" t="str">
        <f t="shared" si="33"/>
        <v xml:space="preserve"> </v>
      </c>
      <c r="M115" s="509"/>
      <c r="N115" s="509"/>
      <c r="O115" s="509"/>
      <c r="P115" s="513"/>
    </row>
    <row r="116" spans="1:16" ht="58.5" customHeight="1">
      <c r="A116" s="213" t="s">
        <v>19</v>
      </c>
      <c r="B116" s="304"/>
      <c r="C116" s="537" t="s">
        <v>83</v>
      </c>
      <c r="D116" s="304"/>
      <c r="E116" s="540" t="s">
        <v>112</v>
      </c>
      <c r="F116" s="533"/>
      <c r="G116" s="304"/>
      <c r="H116" s="492"/>
      <c r="I116" s="512" t="str">
        <f t="shared" si="30"/>
        <v>MEDICINA URGENZA PS Dott. ROMANELLI</v>
      </c>
      <c r="J116" s="510">
        <f t="shared" si="31"/>
        <v>17</v>
      </c>
      <c r="K116" s="511">
        <f t="shared" si="32"/>
        <v>20</v>
      </c>
      <c r="L116" s="512" t="str">
        <f t="shared" si="33"/>
        <v xml:space="preserve"> </v>
      </c>
      <c r="M116" s="509"/>
      <c r="N116" s="509"/>
      <c r="O116" s="509"/>
      <c r="P116" s="513"/>
    </row>
    <row r="117" spans="1:16" ht="58.5" customHeight="1">
      <c r="A117" s="213" t="s">
        <v>20</v>
      </c>
      <c r="B117" s="304"/>
      <c r="C117" s="537" t="s">
        <v>83</v>
      </c>
      <c r="D117" s="304"/>
      <c r="E117" s="540" t="s">
        <v>112</v>
      </c>
      <c r="F117" s="533"/>
      <c r="G117" s="304"/>
      <c r="H117" s="492"/>
      <c r="I117" s="512" t="str">
        <f t="shared" si="30"/>
        <v>INFERM.CA AREA CRITICA Dott. SETTIMI</v>
      </c>
      <c r="J117" s="510">
        <f t="shared" si="31"/>
        <v>22</v>
      </c>
      <c r="K117" s="511">
        <f t="shared" si="32"/>
        <v>40</v>
      </c>
      <c r="L117" s="512" t="s">
        <v>86</v>
      </c>
      <c r="M117" s="509"/>
      <c r="N117" s="509"/>
      <c r="O117" s="509"/>
      <c r="P117" s="513"/>
    </row>
    <row r="118" spans="1:16" ht="58.5" customHeight="1">
      <c r="A118" s="304"/>
      <c r="C118" s="304"/>
      <c r="D118" s="304"/>
      <c r="E118" s="533"/>
      <c r="F118" s="533"/>
      <c r="G118" s="304"/>
      <c r="H118" s="492"/>
      <c r="I118" s="512" t="str">
        <f t="shared" si="30"/>
        <v>ANESTESIOLOGIA Dott. Ssa PICCIONIi</v>
      </c>
      <c r="J118" s="510">
        <f t="shared" si="31"/>
        <v>15</v>
      </c>
      <c r="K118" s="511">
        <f t="shared" si="32"/>
        <v>15</v>
      </c>
      <c r="L118" s="512" t="str">
        <f>IF(J118=K118,"FINITO"," ")</f>
        <v>FINITO</v>
      </c>
      <c r="M118" s="509"/>
      <c r="N118" s="509"/>
      <c r="O118" s="509"/>
      <c r="P118" s="513"/>
    </row>
    <row r="119" spans="1:16" ht="58.5" customHeight="1">
      <c r="A119" s="304"/>
      <c r="B119" s="304"/>
      <c r="C119" s="304"/>
      <c r="D119" s="304"/>
      <c r="E119" s="304"/>
      <c r="F119" s="533"/>
      <c r="G119" s="304"/>
      <c r="H119" s="492"/>
      <c r="I119" s="512" t="str">
        <f t="shared" si="30"/>
        <v>CHIRURGIA URGENZA PS Dott. D’AMBROSI</v>
      </c>
      <c r="J119" s="510">
        <f t="shared" si="31"/>
        <v>17</v>
      </c>
      <c r="K119" s="511">
        <f t="shared" si="32"/>
        <v>20</v>
      </c>
      <c r="L119" s="512" t="str">
        <f>IF(J119=K119,"FINITO"," ")</f>
        <v xml:space="preserve"> </v>
      </c>
      <c r="M119" s="509"/>
      <c r="N119" s="509"/>
      <c r="O119" s="509"/>
      <c r="P119" s="513"/>
    </row>
    <row r="120" spans="1:16" ht="58.5" customHeight="1">
      <c r="A120" s="304"/>
      <c r="C120" s="304"/>
      <c r="E120" s="304"/>
      <c r="F120" s="304"/>
      <c r="G120" s="304"/>
      <c r="H120" s="492"/>
      <c r="I120" s="514">
        <f t="shared" si="30"/>
        <v>0</v>
      </c>
      <c r="J120" s="510">
        <f t="shared" si="31"/>
        <v>0</v>
      </c>
      <c r="K120" s="514">
        <f t="shared" si="32"/>
        <v>0</v>
      </c>
      <c r="L120" s="512" t="str">
        <f>IF(J120=K120,"FINITO"," ")</f>
        <v>FINITO</v>
      </c>
      <c r="M120" s="509"/>
      <c r="N120" s="509"/>
      <c r="O120" s="509"/>
      <c r="P120" s="513"/>
    </row>
    <row r="121" spans="1:16" ht="58.5" customHeight="1">
      <c r="A121" s="304"/>
      <c r="B121" s="202" t="s">
        <v>1</v>
      </c>
      <c r="C121" s="202" t="s">
        <v>2</v>
      </c>
      <c r="D121" s="202" t="s">
        <v>3</v>
      </c>
      <c r="E121" s="202" t="s">
        <v>4</v>
      </c>
      <c r="F121" s="202" t="s">
        <v>5</v>
      </c>
      <c r="G121" s="202" t="s">
        <v>6</v>
      </c>
      <c r="H121" s="492"/>
      <c r="I121" s="509"/>
      <c r="J121" s="510"/>
      <c r="K121" s="509"/>
      <c r="L121" s="509"/>
      <c r="M121" s="509"/>
      <c r="N121" s="509"/>
      <c r="O121" s="509"/>
      <c r="P121" s="513"/>
    </row>
    <row r="122" spans="1:16" ht="58.5" customHeight="1">
      <c r="A122" s="304"/>
      <c r="B122" s="206">
        <v>44536</v>
      </c>
      <c r="C122" s="206">
        <v>44537</v>
      </c>
      <c r="D122" s="206">
        <v>44538</v>
      </c>
      <c r="E122" s="206">
        <v>44539</v>
      </c>
      <c r="F122" s="206">
        <v>44540</v>
      </c>
      <c r="G122" s="206">
        <v>44541</v>
      </c>
      <c r="H122" s="492"/>
      <c r="I122" s="509"/>
      <c r="J122" s="510"/>
      <c r="K122" s="509"/>
      <c r="L122" s="509"/>
      <c r="M122" s="509"/>
      <c r="N122" s="509"/>
      <c r="O122" s="509"/>
      <c r="P122" s="513"/>
    </row>
    <row r="123" spans="1:16" ht="58.5" customHeight="1">
      <c r="A123" s="209" t="s">
        <v>21</v>
      </c>
      <c r="B123" s="551" t="s">
        <v>228</v>
      </c>
      <c r="C123" s="289" t="s">
        <v>119</v>
      </c>
      <c r="D123" s="345"/>
      <c r="E123" s="551" t="s">
        <v>249</v>
      </c>
      <c r="F123" s="289" t="s">
        <v>118</v>
      </c>
      <c r="G123" s="289" t="s">
        <v>119</v>
      </c>
      <c r="H123" s="492"/>
      <c r="I123" s="512" t="str">
        <f aca="true" t="shared" si="37" ref="I123:I136">I107</f>
        <v>MALATTIE APPARATO LOCOM Dott. Cataldo</v>
      </c>
      <c r="J123" s="510">
        <f aca="true" t="shared" si="38" ref="J123:J136">COUNTIF(B$124:G$133,I123)+J107</f>
        <v>20</v>
      </c>
      <c r="K123" s="511">
        <f aca="true" t="shared" si="39" ref="K123:K136">K107</f>
        <v>20</v>
      </c>
      <c r="L123" s="512" t="str">
        <f aca="true" t="shared" si="40" ref="L123:L136">IF(J123=K123,"FINITO"," ")</f>
        <v>FINITO</v>
      </c>
      <c r="M123" s="512" t="str">
        <f aca="true" t="shared" si="41" ref="M123:M130">M107</f>
        <v>ACCERTAMENTO IN RIABILITAZIONE</v>
      </c>
      <c r="N123" s="510">
        <f aca="true" t="shared" si="42" ref="N123:N130">COUNTIF(B$124:G$133,M123)+N107</f>
        <v>0</v>
      </c>
      <c r="O123" s="511">
        <f aca="true" t="shared" si="43" ref="O123:O130">O107</f>
        <v>5</v>
      </c>
      <c r="P123" s="513"/>
    </row>
    <row r="124" spans="1:16" ht="58.5" customHeight="1">
      <c r="A124" s="213" t="s">
        <v>10</v>
      </c>
      <c r="B124" s="234" t="s">
        <v>74</v>
      </c>
      <c r="C124" s="236" t="s">
        <v>78</v>
      </c>
      <c r="D124" s="479"/>
      <c r="E124" s="270" t="s">
        <v>112</v>
      </c>
      <c r="F124" s="270" t="s">
        <v>114</v>
      </c>
      <c r="G124" s="234" t="s">
        <v>72</v>
      </c>
      <c r="H124" s="492"/>
      <c r="I124" s="512" t="str">
        <f t="shared" si="37"/>
        <v>MEDICINA INT GERIATRIA Dott. Vicentini</v>
      </c>
      <c r="J124" s="510">
        <f t="shared" si="38"/>
        <v>17</v>
      </c>
      <c r="K124" s="511">
        <f t="shared" si="39"/>
        <v>20</v>
      </c>
      <c r="L124" s="512" t="str">
        <f t="shared" si="40"/>
        <v xml:space="preserve"> </v>
      </c>
      <c r="M124" s="512" t="str">
        <f t="shared" si="41"/>
        <v>ACCERTAMENTO IN PSICHIATRIA</v>
      </c>
      <c r="N124" s="510">
        <f t="shared" si="42"/>
        <v>4</v>
      </c>
      <c r="O124" s="511">
        <f t="shared" si="43"/>
        <v>5</v>
      </c>
      <c r="P124" s="513"/>
    </row>
    <row r="125" spans="1:16" ht="58.5" customHeight="1">
      <c r="A125" s="213" t="s">
        <v>12</v>
      </c>
      <c r="B125" s="528" t="s">
        <v>74</v>
      </c>
      <c r="C125" s="599" t="s">
        <v>208</v>
      </c>
      <c r="D125" s="479"/>
      <c r="E125" s="270" t="s">
        <v>112</v>
      </c>
      <c r="F125" s="270" t="s">
        <v>114</v>
      </c>
      <c r="G125" s="234" t="s">
        <v>72</v>
      </c>
      <c r="H125" s="492"/>
      <c r="I125" s="512" t="str">
        <f t="shared" si="37"/>
        <v>INFERM.CA IN RIABILITAZIONE Dott. Lolli Nadia</v>
      </c>
      <c r="J125" s="510">
        <f t="shared" si="38"/>
        <v>27</v>
      </c>
      <c r="K125" s="511">
        <f t="shared" si="39"/>
        <v>35</v>
      </c>
      <c r="L125" s="512" t="str">
        <f t="shared" si="40"/>
        <v xml:space="preserve"> </v>
      </c>
      <c r="M125" s="512" t="str">
        <f t="shared" si="41"/>
        <v>ORIENTAMENTO TESI</v>
      </c>
      <c r="N125" s="510">
        <f t="shared" si="42"/>
        <v>0</v>
      </c>
      <c r="O125" s="511">
        <f t="shared" si="43"/>
        <v>3</v>
      </c>
      <c r="P125" s="513"/>
    </row>
    <row r="126" spans="1:16" ht="58.5" customHeight="1">
      <c r="A126" s="275" t="s">
        <v>13</v>
      </c>
      <c r="B126" s="238" t="s">
        <v>82</v>
      </c>
      <c r="C126" s="616"/>
      <c r="D126" s="479"/>
      <c r="E126" s="270" t="s">
        <v>112</v>
      </c>
      <c r="F126" s="270" t="s">
        <v>114</v>
      </c>
      <c r="G126" s="234" t="s">
        <v>72</v>
      </c>
      <c r="H126" s="492"/>
      <c r="I126" s="512" t="str">
        <f t="shared" si="37"/>
        <v>MEDICINA FISICA RIABILIT Dott.ssa Castagnoli</v>
      </c>
      <c r="J126" s="510">
        <f t="shared" si="38"/>
        <v>17</v>
      </c>
      <c r="K126" s="511">
        <f t="shared" si="39"/>
        <v>20</v>
      </c>
      <c r="L126" s="512" t="str">
        <f t="shared" si="40"/>
        <v xml:space="preserve"> </v>
      </c>
      <c r="M126" s="512" t="str">
        <f t="shared" si="41"/>
        <v>MONITORAGGIO INVASIVO</v>
      </c>
      <c r="N126" s="510">
        <f t="shared" si="42"/>
        <v>0</v>
      </c>
      <c r="O126" s="511">
        <f t="shared" si="43"/>
        <v>6</v>
      </c>
      <c r="P126" s="513"/>
    </row>
    <row r="127" spans="1:16" ht="58.5" customHeight="1">
      <c r="A127" s="275" t="s">
        <v>14</v>
      </c>
      <c r="B127" s="238" t="s">
        <v>82</v>
      </c>
      <c r="C127" s="617" t="s">
        <v>80</v>
      </c>
      <c r="D127" s="479"/>
      <c r="E127" s="236" t="s">
        <v>81</v>
      </c>
      <c r="F127" s="234" t="s">
        <v>75</v>
      </c>
      <c r="G127" s="234" t="s">
        <v>72</v>
      </c>
      <c r="H127" s="492"/>
      <c r="I127" s="512" t="str">
        <f t="shared" si="37"/>
        <v>PSICHIATRIA Dott. VALLETTA</v>
      </c>
      <c r="J127" s="510">
        <f t="shared" si="38"/>
        <v>9</v>
      </c>
      <c r="K127" s="511">
        <f t="shared" si="39"/>
        <v>15</v>
      </c>
      <c r="L127" s="512" t="str">
        <f t="shared" si="40"/>
        <v xml:space="preserve"> </v>
      </c>
      <c r="M127" s="512" t="str">
        <f t="shared" si="41"/>
        <v>LABORATORIO 3/ADO 2</v>
      </c>
      <c r="N127" s="510">
        <f t="shared" si="42"/>
        <v>21</v>
      </c>
      <c r="O127" s="511">
        <f t="shared" si="43"/>
        <v>10</v>
      </c>
      <c r="P127" s="513"/>
    </row>
    <row r="128" spans="1:16" ht="58.5" customHeight="1">
      <c r="A128" s="213" t="s">
        <v>16</v>
      </c>
      <c r="B128" s="618" t="s">
        <v>77</v>
      </c>
      <c r="C128" s="236" t="s">
        <v>80</v>
      </c>
      <c r="D128" s="479"/>
      <c r="E128" s="236" t="s">
        <v>81</v>
      </c>
      <c r="F128" s="234" t="s">
        <v>75</v>
      </c>
      <c r="G128" s="236" t="s">
        <v>83</v>
      </c>
      <c r="H128" s="498"/>
      <c r="I128" s="512" t="str">
        <f t="shared" si="37"/>
        <v>PSICOLOGIA CLIN Dott. Scampati</v>
      </c>
      <c r="J128" s="510">
        <f t="shared" si="38"/>
        <v>17</v>
      </c>
      <c r="K128" s="511">
        <f t="shared" si="39"/>
        <v>20</v>
      </c>
      <c r="L128" s="512" t="str">
        <f t="shared" si="40"/>
        <v xml:space="preserve"> </v>
      </c>
      <c r="M128" s="512" t="str">
        <f t="shared" si="41"/>
        <v xml:space="preserve">SEM. ACCESSO INTRAOSSEO </v>
      </c>
      <c r="N128" s="510">
        <f t="shared" si="42"/>
        <v>0</v>
      </c>
      <c r="O128" s="511">
        <f t="shared" si="43"/>
        <v>3</v>
      </c>
      <c r="P128" s="513"/>
    </row>
    <row r="129" spans="1:16" ht="58.5" customHeight="1">
      <c r="A129" s="213" t="s">
        <v>17</v>
      </c>
      <c r="B129" s="234" t="s">
        <v>77</v>
      </c>
      <c r="C129" s="236" t="s">
        <v>80</v>
      </c>
      <c r="D129" s="479"/>
      <c r="E129" s="236" t="s">
        <v>81</v>
      </c>
      <c r="F129" s="234" t="s">
        <v>75</v>
      </c>
      <c r="G129" s="236" t="s">
        <v>83</v>
      </c>
      <c r="H129" s="347"/>
      <c r="I129" s="512" t="str">
        <f t="shared" si="37"/>
        <v>INF.CA IN PSICHIATRIA Dott. Passeri</v>
      </c>
      <c r="J129" s="510">
        <f t="shared" si="38"/>
        <v>26</v>
      </c>
      <c r="K129" s="511">
        <f t="shared" si="39"/>
        <v>35</v>
      </c>
      <c r="L129" s="512" t="str">
        <f t="shared" si="40"/>
        <v xml:space="preserve"> </v>
      </c>
      <c r="M129" s="512">
        <f t="shared" si="41"/>
        <v>0</v>
      </c>
      <c r="N129" s="510">
        <f t="shared" si="42"/>
        <v>0</v>
      </c>
      <c r="O129" s="511">
        <f t="shared" si="43"/>
        <v>0</v>
      </c>
      <c r="P129" s="513"/>
    </row>
    <row r="130" spans="1:16" ht="58.5" customHeight="1">
      <c r="A130" s="505"/>
      <c r="B130" s="533" t="s">
        <v>231</v>
      </c>
      <c r="D130" s="345"/>
      <c r="E130" s="345"/>
      <c r="F130" s="304"/>
      <c r="G130" s="342"/>
      <c r="H130" s="347"/>
      <c r="I130" s="512" t="str">
        <f t="shared" si="37"/>
        <v>NEUROLOGIA Dott. Trasatti</v>
      </c>
      <c r="J130" s="510">
        <f t="shared" si="38"/>
        <v>20</v>
      </c>
      <c r="K130" s="511">
        <f t="shared" si="39"/>
        <v>20</v>
      </c>
      <c r="L130" s="512" t="str">
        <f t="shared" si="40"/>
        <v>FINITO</v>
      </c>
      <c r="M130" s="511">
        <f t="shared" si="41"/>
        <v>0</v>
      </c>
      <c r="N130" s="510">
        <f t="shared" si="42"/>
        <v>0</v>
      </c>
      <c r="O130" s="511">
        <f t="shared" si="43"/>
        <v>0</v>
      </c>
      <c r="P130" s="513"/>
    </row>
    <row r="131" spans="1:16" ht="58.5" customHeight="1">
      <c r="A131" s="213" t="s">
        <v>18</v>
      </c>
      <c r="B131" s="304"/>
      <c r="C131" s="539" t="s">
        <v>77</v>
      </c>
      <c r="D131" s="480" t="s">
        <v>30</v>
      </c>
      <c r="E131" s="238" t="s">
        <v>82</v>
      </c>
      <c r="F131" s="533" t="s">
        <v>229</v>
      </c>
      <c r="G131" s="342"/>
      <c r="H131" s="506"/>
      <c r="I131" s="512" t="str">
        <f t="shared" si="37"/>
        <v>FARMACOLOGIA Dott.</v>
      </c>
      <c r="J131" s="510">
        <f t="shared" si="38"/>
        <v>0</v>
      </c>
      <c r="K131" s="511">
        <f t="shared" si="39"/>
        <v>25</v>
      </c>
      <c r="L131" s="512" t="str">
        <f t="shared" si="40"/>
        <v xml:space="preserve"> </v>
      </c>
      <c r="M131" s="509"/>
      <c r="N131" s="509"/>
      <c r="O131" s="509"/>
      <c r="P131" s="513"/>
    </row>
    <row r="132" spans="1:16" ht="58.5" customHeight="1">
      <c r="A132" s="213" t="s">
        <v>19</v>
      </c>
      <c r="B132" s="304"/>
      <c r="C132" s="539" t="s">
        <v>77</v>
      </c>
      <c r="D132" s="479"/>
      <c r="E132" s="238" t="s">
        <v>82</v>
      </c>
      <c r="F132" s="304"/>
      <c r="G132" s="342"/>
      <c r="H132" s="492"/>
      <c r="I132" s="512" t="str">
        <f t="shared" si="37"/>
        <v>MEDICINA URGENZA PS Dott. ROMANELLI</v>
      </c>
      <c r="J132" s="510">
        <f t="shared" si="38"/>
        <v>17</v>
      </c>
      <c r="K132" s="511">
        <f t="shared" si="39"/>
        <v>20</v>
      </c>
      <c r="L132" s="512" t="str">
        <f t="shared" si="40"/>
        <v xml:space="preserve"> </v>
      </c>
      <c r="M132" s="509"/>
      <c r="N132" s="509"/>
      <c r="O132" s="509"/>
      <c r="P132" s="513"/>
    </row>
    <row r="133" spans="1:16" ht="58.5" customHeight="1">
      <c r="A133" s="213" t="s">
        <v>20</v>
      </c>
      <c r="B133" s="304"/>
      <c r="C133" s="539" t="s">
        <v>77</v>
      </c>
      <c r="D133" s="479"/>
      <c r="E133" s="238" t="s">
        <v>82</v>
      </c>
      <c r="F133" s="304"/>
      <c r="G133" s="342"/>
      <c r="H133" s="492"/>
      <c r="I133" s="512" t="str">
        <f t="shared" si="37"/>
        <v>INFERM.CA AREA CRITICA Dott. SETTIMI</v>
      </c>
      <c r="J133" s="510">
        <f t="shared" si="38"/>
        <v>25</v>
      </c>
      <c r="K133" s="511">
        <f t="shared" si="39"/>
        <v>40</v>
      </c>
      <c r="L133" s="512" t="str">
        <f t="shared" si="40"/>
        <v xml:space="preserve"> </v>
      </c>
      <c r="M133" s="509"/>
      <c r="N133" s="509"/>
      <c r="O133" s="509"/>
      <c r="P133" s="513"/>
    </row>
    <row r="134" spans="1:16" ht="58.5" customHeight="1">
      <c r="A134" s="304"/>
      <c r="B134" s="304"/>
      <c r="C134" s="586" t="s">
        <v>199</v>
      </c>
      <c r="D134" s="479"/>
      <c r="E134" s="556" t="s">
        <v>191</v>
      </c>
      <c r="F134" s="556" t="s">
        <v>191</v>
      </c>
      <c r="G134" s="556" t="s">
        <v>191</v>
      </c>
      <c r="H134" s="492"/>
      <c r="I134" s="512" t="str">
        <f t="shared" si="37"/>
        <v>ANESTESIOLOGIA Dott. Ssa PICCIONIi</v>
      </c>
      <c r="J134" s="510">
        <f t="shared" si="38"/>
        <v>15</v>
      </c>
      <c r="K134" s="511">
        <f t="shared" si="39"/>
        <v>15</v>
      </c>
      <c r="L134" s="512" t="str">
        <f t="shared" si="40"/>
        <v>FINITO</v>
      </c>
      <c r="M134" s="509"/>
      <c r="N134" s="509"/>
      <c r="O134" s="509"/>
      <c r="P134" s="513"/>
    </row>
    <row r="135" spans="1:16" ht="58.5" customHeight="1">
      <c r="A135" s="304"/>
      <c r="B135" s="304"/>
      <c r="C135" s="556" t="s">
        <v>183</v>
      </c>
      <c r="D135" s="477"/>
      <c r="E135" s="304"/>
      <c r="F135" s="304"/>
      <c r="G135" s="342"/>
      <c r="H135" s="492"/>
      <c r="I135" s="512" t="str">
        <f t="shared" si="37"/>
        <v>CHIRURGIA URGENZA PS Dott. D’AMBROSI</v>
      </c>
      <c r="J135" s="510">
        <f t="shared" si="38"/>
        <v>20</v>
      </c>
      <c r="K135" s="511">
        <f t="shared" si="39"/>
        <v>20</v>
      </c>
      <c r="L135" s="512" t="str">
        <f t="shared" si="40"/>
        <v>FINITO</v>
      </c>
      <c r="M135" s="509"/>
      <c r="N135" s="509"/>
      <c r="O135" s="509"/>
      <c r="P135" s="513"/>
    </row>
    <row r="136" spans="1:16" ht="58.5" customHeight="1">
      <c r="A136" s="304"/>
      <c r="B136" s="304"/>
      <c r="C136" s="304"/>
      <c r="D136" s="477"/>
      <c r="E136" s="304"/>
      <c r="F136" s="304"/>
      <c r="G136" s="342"/>
      <c r="H136" s="492"/>
      <c r="I136" s="514">
        <f t="shared" si="37"/>
        <v>0</v>
      </c>
      <c r="J136" s="510">
        <f t="shared" si="38"/>
        <v>0</v>
      </c>
      <c r="K136" s="514">
        <f t="shared" si="39"/>
        <v>0</v>
      </c>
      <c r="L136" s="512" t="str">
        <f t="shared" si="40"/>
        <v>FINITO</v>
      </c>
      <c r="M136" s="509"/>
      <c r="N136" s="509"/>
      <c r="O136" s="509"/>
      <c r="P136" s="513"/>
    </row>
    <row r="137" spans="1:16" ht="58.5" customHeight="1">
      <c r="A137" s="304"/>
      <c r="B137" s="202" t="s">
        <v>1</v>
      </c>
      <c r="C137" s="202" t="s">
        <v>2</v>
      </c>
      <c r="D137" s="202" t="s">
        <v>3</v>
      </c>
      <c r="E137" s="202" t="s">
        <v>4</v>
      </c>
      <c r="F137" s="202" t="s">
        <v>5</v>
      </c>
      <c r="G137" s="202" t="s">
        <v>6</v>
      </c>
      <c r="H137" s="492"/>
      <c r="I137" s="509"/>
      <c r="J137" s="510"/>
      <c r="K137" s="510"/>
      <c r="L137" s="509"/>
      <c r="M137" s="509"/>
      <c r="N137" s="509"/>
      <c r="O137" s="509"/>
      <c r="P137" s="513"/>
    </row>
    <row r="138" spans="1:16" ht="58.5" customHeight="1">
      <c r="A138" s="304"/>
      <c r="B138" s="206">
        <v>44543</v>
      </c>
      <c r="C138" s="206">
        <v>44544</v>
      </c>
      <c r="D138" s="206">
        <v>44545</v>
      </c>
      <c r="E138" s="206">
        <v>44546</v>
      </c>
      <c r="F138" s="206">
        <v>44547</v>
      </c>
      <c r="G138" s="206">
        <v>44548</v>
      </c>
      <c r="H138" s="492"/>
      <c r="I138" s="509"/>
      <c r="J138" s="510"/>
      <c r="K138" s="510"/>
      <c r="L138" s="509"/>
      <c r="M138" s="509"/>
      <c r="N138" s="509"/>
      <c r="O138" s="509"/>
      <c r="P138" s="513"/>
    </row>
    <row r="139" spans="1:16" ht="58.5" customHeight="1">
      <c r="A139" s="209" t="s">
        <v>21</v>
      </c>
      <c r="B139" s="289" t="s">
        <v>118</v>
      </c>
      <c r="C139" s="289" t="s">
        <v>119</v>
      </c>
      <c r="D139" s="289" t="s">
        <v>118</v>
      </c>
      <c r="E139" s="551" t="s">
        <v>249</v>
      </c>
      <c r="F139" s="289" t="s">
        <v>119</v>
      </c>
      <c r="G139" s="628" t="s">
        <v>118</v>
      </c>
      <c r="H139" s="492"/>
      <c r="I139" s="512" t="str">
        <f aca="true" t="shared" si="44" ref="I139:I152">I123</f>
        <v>MALATTIE APPARATO LOCOM Dott. Cataldo</v>
      </c>
      <c r="J139" s="510">
        <f aca="true" t="shared" si="45" ref="J139:J152">COUNTIF(B$140:G$149,I139)+J123</f>
        <v>20</v>
      </c>
      <c r="K139" s="511">
        <f aca="true" t="shared" si="46" ref="K139:K152">K123</f>
        <v>20</v>
      </c>
      <c r="L139" s="512" t="str">
        <f aca="true" t="shared" si="47" ref="L139:L148">IF(J139=K139,"FINITO"," ")</f>
        <v>FINITO</v>
      </c>
      <c r="M139" s="512" t="str">
        <f aca="true" t="shared" si="48" ref="M139:M146">M123</f>
        <v>ACCERTAMENTO IN RIABILITAZIONE</v>
      </c>
      <c r="N139" s="510">
        <f>COUNTIF(B$140:G$149,M139)+N123</f>
        <v>5</v>
      </c>
      <c r="O139" s="511">
        <f aca="true" t="shared" si="49" ref="O139:O146">O123</f>
        <v>5</v>
      </c>
      <c r="P139" s="513"/>
    </row>
    <row r="140" spans="1:16" ht="58.5" customHeight="1">
      <c r="A140" s="213" t="s">
        <v>10</v>
      </c>
      <c r="B140" s="234" t="s">
        <v>74</v>
      </c>
      <c r="C140" s="236" t="s">
        <v>80</v>
      </c>
      <c r="D140" s="619" t="s">
        <v>75</v>
      </c>
      <c r="E140" s="270" t="s">
        <v>112</v>
      </c>
      <c r="F140" s="627" t="s">
        <v>73</v>
      </c>
      <c r="G140" s="234" t="s">
        <v>73</v>
      </c>
      <c r="H140" s="494"/>
      <c r="I140" s="512" t="str">
        <f t="shared" si="44"/>
        <v>MEDICINA INT GERIATRIA Dott. Vicentini</v>
      </c>
      <c r="J140" s="510">
        <f t="shared" si="45"/>
        <v>20</v>
      </c>
      <c r="K140" s="511">
        <f t="shared" si="46"/>
        <v>20</v>
      </c>
      <c r="L140" s="512" t="str">
        <f t="shared" si="47"/>
        <v>FINITO</v>
      </c>
      <c r="M140" s="512" t="str">
        <f t="shared" si="48"/>
        <v>ACCERTAMENTO IN PSICHIATRIA</v>
      </c>
      <c r="N140" s="510">
        <f>COUNTIF(B$140:G$149,M140)+N124</f>
        <v>4</v>
      </c>
      <c r="O140" s="511">
        <f t="shared" si="49"/>
        <v>5</v>
      </c>
      <c r="P140" s="513"/>
    </row>
    <row r="141" spans="1:16" ht="58.5" customHeight="1">
      <c r="A141" s="213" t="s">
        <v>12</v>
      </c>
      <c r="B141" s="234" t="s">
        <v>74</v>
      </c>
      <c r="C141" s="236" t="s">
        <v>80</v>
      </c>
      <c r="D141" s="619" t="s">
        <v>75</v>
      </c>
      <c r="E141" s="270" t="s">
        <v>112</v>
      </c>
      <c r="F141" s="627" t="s">
        <v>73</v>
      </c>
      <c r="G141" s="234" t="s">
        <v>73</v>
      </c>
      <c r="H141" s="494"/>
      <c r="I141" s="512" t="str">
        <f t="shared" si="44"/>
        <v>INFERM.CA IN RIABILITAZIONE Dott. Lolli Nadia</v>
      </c>
      <c r="J141" s="510">
        <f t="shared" si="45"/>
        <v>30</v>
      </c>
      <c r="K141" s="511">
        <f t="shared" si="46"/>
        <v>35</v>
      </c>
      <c r="L141" s="512" t="str">
        <f t="shared" si="47"/>
        <v xml:space="preserve"> </v>
      </c>
      <c r="M141" s="512" t="str">
        <f t="shared" si="48"/>
        <v>ORIENTAMENTO TESI</v>
      </c>
      <c r="N141" s="510">
        <f>COUNTIF(B$140:G$149,M141)+N125</f>
        <v>3</v>
      </c>
      <c r="O141" s="511">
        <f t="shared" si="49"/>
        <v>3</v>
      </c>
      <c r="P141" s="513"/>
    </row>
    <row r="142" spans="1:16" ht="58.5" customHeight="1">
      <c r="A142" s="213" t="s">
        <v>13</v>
      </c>
      <c r="B142" s="234" t="s">
        <v>74</v>
      </c>
      <c r="C142" s="625" t="s">
        <v>80</v>
      </c>
      <c r="D142" s="619" t="s">
        <v>75</v>
      </c>
      <c r="E142" s="270" t="s">
        <v>112</v>
      </c>
      <c r="F142" s="627" t="s">
        <v>73</v>
      </c>
      <c r="G142" s="604" t="s">
        <v>211</v>
      </c>
      <c r="H142" s="494"/>
      <c r="I142" s="512" t="str">
        <f t="shared" si="44"/>
        <v>MEDICINA FISICA RIABILIT Dott.ssa Castagnoli</v>
      </c>
      <c r="J142" s="510">
        <f t="shared" si="45"/>
        <v>20</v>
      </c>
      <c r="K142" s="511">
        <f t="shared" si="46"/>
        <v>20</v>
      </c>
      <c r="L142" s="512" t="str">
        <f t="shared" si="47"/>
        <v>FINITO</v>
      </c>
      <c r="M142" s="512" t="str">
        <f t="shared" si="48"/>
        <v>MONITORAGGIO INVASIVO</v>
      </c>
      <c r="N142" s="510">
        <f>COUNTIF(B$140:G$149,M142)+N126</f>
        <v>0</v>
      </c>
      <c r="O142" s="511">
        <f t="shared" si="49"/>
        <v>6</v>
      </c>
      <c r="P142" s="513"/>
    </row>
    <row r="143" spans="1:16" ht="75.4" customHeight="1">
      <c r="A143" s="213" t="s">
        <v>14</v>
      </c>
      <c r="B143" s="623" t="s">
        <v>109</v>
      </c>
      <c r="C143" s="533"/>
      <c r="D143" s="238" t="s">
        <v>82</v>
      </c>
      <c r="E143" s="236" t="s">
        <v>80</v>
      </c>
      <c r="F143" s="548" t="s">
        <v>76</v>
      </c>
      <c r="G143" s="618" t="s">
        <v>77</v>
      </c>
      <c r="H143" s="492"/>
      <c r="I143" s="512" t="str">
        <f t="shared" si="44"/>
        <v>PSICHIATRIA Dott. VALLETTA</v>
      </c>
      <c r="J143" s="510">
        <f t="shared" si="45"/>
        <v>12</v>
      </c>
      <c r="K143" s="511">
        <f t="shared" si="46"/>
        <v>15</v>
      </c>
      <c r="L143" s="512" t="str">
        <f t="shared" si="47"/>
        <v xml:space="preserve"> </v>
      </c>
      <c r="M143" s="512" t="str">
        <f t="shared" si="48"/>
        <v>LABORATORIO 3/ADO 2</v>
      </c>
      <c r="N143" s="510">
        <f>COUNTIF(B$140:G$149,M143)+N127</f>
        <v>24</v>
      </c>
      <c r="O143" s="511">
        <f t="shared" si="49"/>
        <v>10</v>
      </c>
      <c r="P143" s="513"/>
    </row>
    <row r="144" spans="1:16" ht="58.5" customHeight="1">
      <c r="A144" s="213" t="s">
        <v>16</v>
      </c>
      <c r="B144" s="623" t="s">
        <v>109</v>
      </c>
      <c r="C144" s="533" t="s">
        <v>239</v>
      </c>
      <c r="D144" s="238" t="s">
        <v>82</v>
      </c>
      <c r="E144" s="236" t="s">
        <v>80</v>
      </c>
      <c r="F144" s="548" t="s">
        <v>76</v>
      </c>
      <c r="G144" s="234" t="s">
        <v>77</v>
      </c>
      <c r="H144" s="492"/>
      <c r="I144" s="512" t="str">
        <f t="shared" si="44"/>
        <v>PSICOLOGIA CLIN Dott. Scampati</v>
      </c>
      <c r="J144" s="510">
        <f t="shared" si="45"/>
        <v>20</v>
      </c>
      <c r="K144" s="511">
        <f t="shared" si="46"/>
        <v>20</v>
      </c>
      <c r="L144" s="512" t="str">
        <f t="shared" si="47"/>
        <v>FINITO</v>
      </c>
      <c r="M144" s="512" t="str">
        <f t="shared" si="48"/>
        <v xml:space="preserve">SEM. ACCESSO INTRAOSSEO </v>
      </c>
      <c r="N144" s="510">
        <v>3</v>
      </c>
      <c r="O144" s="511">
        <f t="shared" si="49"/>
        <v>3</v>
      </c>
      <c r="P144" s="513"/>
    </row>
    <row r="145" spans="1:16" ht="58.5" customHeight="1">
      <c r="A145" s="213" t="s">
        <v>17</v>
      </c>
      <c r="B145" s="623" t="s">
        <v>109</v>
      </c>
      <c r="C145" s="533"/>
      <c r="D145" s="238" t="s">
        <v>82</v>
      </c>
      <c r="E145" s="236" t="s">
        <v>80</v>
      </c>
      <c r="F145" s="548" t="s">
        <v>76</v>
      </c>
      <c r="G145" s="234" t="s">
        <v>77</v>
      </c>
      <c r="H145" s="498"/>
      <c r="I145" s="512" t="str">
        <f t="shared" si="44"/>
        <v>INF.CA IN PSICHIATRIA Dott. Passeri</v>
      </c>
      <c r="J145" s="510">
        <f t="shared" si="45"/>
        <v>32</v>
      </c>
      <c r="K145" s="511">
        <f t="shared" si="46"/>
        <v>35</v>
      </c>
      <c r="L145" s="512" t="str">
        <f t="shared" si="47"/>
        <v xml:space="preserve"> </v>
      </c>
      <c r="M145" s="512">
        <f t="shared" si="48"/>
        <v>0</v>
      </c>
      <c r="N145" s="510">
        <f>COUNTIF(B$140:G$149,M145)+N129</f>
        <v>0</v>
      </c>
      <c r="O145" s="511">
        <f t="shared" si="49"/>
        <v>0</v>
      </c>
      <c r="P145" s="513"/>
    </row>
    <row r="146" spans="1:16" ht="58.5" customHeight="1">
      <c r="A146" s="505"/>
      <c r="B146" s="304"/>
      <c r="C146" s="533"/>
      <c r="D146" s="533" t="s">
        <v>240</v>
      </c>
      <c r="E146" s="533" t="s">
        <v>216</v>
      </c>
      <c r="F146" s="304"/>
      <c r="G146" s="304"/>
      <c r="H146" s="493"/>
      <c r="I146" s="512" t="str">
        <f t="shared" si="44"/>
        <v>NEUROLOGIA Dott. Trasatti</v>
      </c>
      <c r="J146" s="510">
        <f t="shared" si="45"/>
        <v>20</v>
      </c>
      <c r="K146" s="511">
        <f t="shared" si="46"/>
        <v>20</v>
      </c>
      <c r="L146" s="512" t="str">
        <f t="shared" si="47"/>
        <v>FINITO</v>
      </c>
      <c r="M146" s="511">
        <f t="shared" si="48"/>
        <v>0</v>
      </c>
      <c r="N146" s="510">
        <f>COUNTIF(B$140:G$149,M146)+N130</f>
        <v>0</v>
      </c>
      <c r="O146" s="511">
        <f t="shared" si="49"/>
        <v>0</v>
      </c>
      <c r="P146" s="513"/>
    </row>
    <row r="147" spans="1:16" ht="58.5" customHeight="1">
      <c r="A147" s="213" t="s">
        <v>18</v>
      </c>
      <c r="B147" s="304"/>
      <c r="C147" s="533"/>
      <c r="D147" s="304"/>
      <c r="E147" s="540" t="s">
        <v>84</v>
      </c>
      <c r="F147" s="236" t="s">
        <v>83</v>
      </c>
      <c r="G147" s="304"/>
      <c r="H147" s="347"/>
      <c r="I147" s="512" t="str">
        <f t="shared" si="44"/>
        <v>FARMACOLOGIA Dott.</v>
      </c>
      <c r="J147" s="510">
        <f t="shared" si="45"/>
        <v>0</v>
      </c>
      <c r="K147" s="511">
        <f t="shared" si="46"/>
        <v>25</v>
      </c>
      <c r="L147" s="512" t="str">
        <f t="shared" si="47"/>
        <v xml:space="preserve"> </v>
      </c>
      <c r="M147" s="509"/>
      <c r="N147" s="509"/>
      <c r="O147" s="509"/>
      <c r="P147" s="513"/>
    </row>
    <row r="148" spans="1:16" ht="58.5" customHeight="1">
      <c r="A148" s="213" t="s">
        <v>19</v>
      </c>
      <c r="B148" s="304"/>
      <c r="C148" s="533"/>
      <c r="D148" s="304"/>
      <c r="E148" s="540" t="s">
        <v>84</v>
      </c>
      <c r="F148" s="236" t="s">
        <v>83</v>
      </c>
      <c r="G148" s="304"/>
      <c r="H148" s="347"/>
      <c r="I148" s="512" t="str">
        <f t="shared" si="44"/>
        <v>MEDICINA URGENZA PS Dott. ROMANELLI</v>
      </c>
      <c r="J148" s="510">
        <f t="shared" si="45"/>
        <v>17</v>
      </c>
      <c r="K148" s="511">
        <f t="shared" si="46"/>
        <v>20</v>
      </c>
      <c r="L148" s="512" t="str">
        <f t="shared" si="47"/>
        <v xml:space="preserve"> </v>
      </c>
      <c r="M148" s="509"/>
      <c r="N148" s="509"/>
      <c r="O148" s="509"/>
      <c r="P148" s="513"/>
    </row>
    <row r="149" spans="1:16" ht="58.5" customHeight="1">
      <c r="A149" s="213" t="s">
        <v>20</v>
      </c>
      <c r="B149" s="304"/>
      <c r="C149" s="533"/>
      <c r="D149" s="304"/>
      <c r="E149" s="540" t="s">
        <v>84</v>
      </c>
      <c r="F149" s="236" t="s">
        <v>83</v>
      </c>
      <c r="G149" s="304"/>
      <c r="H149" s="506"/>
      <c r="I149" s="512" t="str">
        <f t="shared" si="44"/>
        <v>INFERM.CA AREA CRITICA Dott. SETTIMI</v>
      </c>
      <c r="J149" s="510">
        <f t="shared" si="45"/>
        <v>28</v>
      </c>
      <c r="K149" s="511">
        <f t="shared" si="46"/>
        <v>40</v>
      </c>
      <c r="L149" s="512" t="s">
        <v>86</v>
      </c>
      <c r="M149" s="509"/>
      <c r="N149" s="509"/>
      <c r="O149" s="509"/>
      <c r="P149" s="513"/>
    </row>
    <row r="150" spans="1:16" ht="58.5" customHeight="1">
      <c r="A150" s="304"/>
      <c r="B150" s="304"/>
      <c r="C150" s="304"/>
      <c r="D150" s="304"/>
      <c r="E150" s="535" t="s">
        <v>182</v>
      </c>
      <c r="F150" s="304"/>
      <c r="G150" s="304"/>
      <c r="H150" s="492"/>
      <c r="I150" s="512" t="str">
        <f t="shared" si="44"/>
        <v>ANESTESIOLOGIA Dott. Ssa PICCIONIi</v>
      </c>
      <c r="J150" s="510">
        <f t="shared" si="45"/>
        <v>15</v>
      </c>
      <c r="K150" s="511">
        <f t="shared" si="46"/>
        <v>15</v>
      </c>
      <c r="L150" s="512" t="str">
        <f>IF(J150=K150,"FINITO"," ")</f>
        <v>FINITO</v>
      </c>
      <c r="M150" s="509"/>
      <c r="N150" s="509"/>
      <c r="O150" s="509"/>
      <c r="P150" s="513"/>
    </row>
    <row r="151" spans="1:16" ht="58.5" customHeight="1">
      <c r="A151" s="304"/>
      <c r="B151" s="304"/>
      <c r="C151" s="304"/>
      <c r="D151" s="304"/>
      <c r="F151" s="536"/>
      <c r="G151" s="304"/>
      <c r="H151" s="492"/>
      <c r="I151" s="512" t="str">
        <f t="shared" si="44"/>
        <v>CHIRURGIA URGENZA PS Dott. D’AMBROSI</v>
      </c>
      <c r="J151" s="510">
        <f t="shared" si="45"/>
        <v>20</v>
      </c>
      <c r="K151" s="511">
        <f t="shared" si="46"/>
        <v>20</v>
      </c>
      <c r="L151" s="512" t="str">
        <f>IF(J151=K151,"FINITO"," ")</f>
        <v>FINITO</v>
      </c>
      <c r="M151" s="509"/>
      <c r="N151" s="509"/>
      <c r="O151" s="509"/>
      <c r="P151" s="513"/>
    </row>
    <row r="152" spans="1:16" ht="58.5" customHeight="1">
      <c r="A152" s="304"/>
      <c r="B152" s="535"/>
      <c r="C152" s="304"/>
      <c r="D152" s="304"/>
      <c r="F152" s="304"/>
      <c r="G152" s="304"/>
      <c r="H152" s="492"/>
      <c r="I152" s="514">
        <f t="shared" si="44"/>
        <v>0</v>
      </c>
      <c r="J152" s="510">
        <f t="shared" si="45"/>
        <v>0</v>
      </c>
      <c r="K152" s="514">
        <f t="shared" si="46"/>
        <v>0</v>
      </c>
      <c r="L152" s="512" t="str">
        <f>IF(J152=K152,"FINITO"," ")</f>
        <v>FINITO</v>
      </c>
      <c r="M152" s="509"/>
      <c r="N152" s="509"/>
      <c r="O152" s="509"/>
      <c r="P152" s="513"/>
    </row>
    <row r="153" spans="1:16" ht="58.5" customHeight="1">
      <c r="A153" s="304"/>
      <c r="B153" s="202" t="s">
        <v>1</v>
      </c>
      <c r="C153" s="202" t="s">
        <v>2</v>
      </c>
      <c r="D153" s="202" t="s">
        <v>3</v>
      </c>
      <c r="E153" s="202" t="s">
        <v>4</v>
      </c>
      <c r="F153" s="202" t="s">
        <v>5</v>
      </c>
      <c r="G153" s="202" t="s">
        <v>6</v>
      </c>
      <c r="H153" s="492"/>
      <c r="I153" s="509"/>
      <c r="J153" s="510"/>
      <c r="K153" s="509"/>
      <c r="L153" s="509"/>
      <c r="M153" s="509"/>
      <c r="N153" s="509"/>
      <c r="O153" s="509"/>
      <c r="P153" s="513"/>
    </row>
    <row r="154" spans="1:16" ht="58.5" customHeight="1">
      <c r="A154" s="304"/>
      <c r="B154" s="206">
        <v>44550</v>
      </c>
      <c r="C154" s="206">
        <v>44551</v>
      </c>
      <c r="D154" s="206">
        <v>44552</v>
      </c>
      <c r="E154" s="206">
        <v>44553</v>
      </c>
      <c r="F154" s="206">
        <v>44554</v>
      </c>
      <c r="G154" s="206">
        <v>44555</v>
      </c>
      <c r="H154" s="492"/>
      <c r="I154" s="509"/>
      <c r="J154" s="510"/>
      <c r="K154" s="509"/>
      <c r="L154" s="509"/>
      <c r="M154" s="509"/>
      <c r="N154" s="509"/>
      <c r="O154" s="509"/>
      <c r="P154" s="513"/>
    </row>
    <row r="155" spans="1:16" ht="82.5" customHeight="1">
      <c r="A155" s="209" t="s">
        <v>21</v>
      </c>
      <c r="B155" s="289" t="s">
        <v>118</v>
      </c>
      <c r="C155" s="289" t="s">
        <v>119</v>
      </c>
      <c r="D155" s="289" t="s">
        <v>118</v>
      </c>
      <c r="E155" s="481"/>
      <c r="F155" s="481"/>
      <c r="G155" s="481"/>
      <c r="H155" s="492"/>
      <c r="I155" s="512" t="str">
        <f aca="true" t="shared" si="50" ref="I155:I168">I139</f>
        <v>MALATTIE APPARATO LOCOM Dott. Cataldo</v>
      </c>
      <c r="J155" s="510">
        <f aca="true" t="shared" si="51" ref="J155:J168">COUNTIF(B$156:G$165,I155)+J139</f>
        <v>20</v>
      </c>
      <c r="K155" s="511">
        <f aca="true" t="shared" si="52" ref="K155:K168">K139</f>
        <v>20</v>
      </c>
      <c r="L155" s="512" t="str">
        <f aca="true" t="shared" si="53" ref="L155:L168">IF(J155=K155,"FINITO"," ")</f>
        <v>FINITO</v>
      </c>
      <c r="M155" s="512" t="str">
        <f aca="true" t="shared" si="54" ref="M155:M168">M139</f>
        <v>ACCERTAMENTO IN RIABILITAZIONE</v>
      </c>
      <c r="N155" s="510">
        <f aca="true" t="shared" si="55" ref="N155:N168">COUNTIF(B$155:G$164,M155)+N139</f>
        <v>5</v>
      </c>
      <c r="O155" s="511">
        <f aca="true" t="shared" si="56" ref="O155:O162">O139</f>
        <v>5</v>
      </c>
      <c r="P155" s="513"/>
    </row>
    <row r="156" spans="1:16" ht="58.5" customHeight="1">
      <c r="A156" s="213" t="s">
        <v>10</v>
      </c>
      <c r="B156" s="234" t="s">
        <v>75</v>
      </c>
      <c r="C156" s="355"/>
      <c r="D156" s="234" t="s">
        <v>75</v>
      </c>
      <c r="E156" s="270"/>
      <c r="F156" s="481"/>
      <c r="G156" s="481"/>
      <c r="H156" s="492"/>
      <c r="I156" s="512" t="str">
        <f t="shared" si="50"/>
        <v>MEDICINA INT GERIATRIA Dott. Vicentini</v>
      </c>
      <c r="J156" s="510">
        <f t="shared" si="51"/>
        <v>20</v>
      </c>
      <c r="K156" s="511">
        <f t="shared" si="52"/>
        <v>20</v>
      </c>
      <c r="L156" s="512" t="str">
        <f t="shared" si="53"/>
        <v>FINITO</v>
      </c>
      <c r="M156" s="512" t="str">
        <f t="shared" si="54"/>
        <v>ACCERTAMENTO IN PSICHIATRIA</v>
      </c>
      <c r="N156" s="510">
        <f t="shared" si="55"/>
        <v>4</v>
      </c>
      <c r="O156" s="511">
        <f t="shared" si="56"/>
        <v>5</v>
      </c>
      <c r="P156" s="513"/>
    </row>
    <row r="157" spans="1:16" ht="58.5" customHeight="1">
      <c r="A157" s="213" t="s">
        <v>12</v>
      </c>
      <c r="B157" s="234" t="s">
        <v>75</v>
      </c>
      <c r="C157" s="355"/>
      <c r="D157" s="234" t="s">
        <v>75</v>
      </c>
      <c r="E157" s="270"/>
      <c r="F157" s="481"/>
      <c r="G157" s="481"/>
      <c r="H157" s="492"/>
      <c r="I157" s="512" t="str">
        <f t="shared" si="50"/>
        <v>INFERM.CA IN RIABILITAZIONE Dott. Lolli Nadia</v>
      </c>
      <c r="J157" s="510">
        <f t="shared" si="51"/>
        <v>35</v>
      </c>
      <c r="K157" s="511">
        <f t="shared" si="52"/>
        <v>35</v>
      </c>
      <c r="L157" s="512" t="str">
        <f t="shared" si="53"/>
        <v>FINITO</v>
      </c>
      <c r="M157" s="512" t="str">
        <f t="shared" si="54"/>
        <v>ORIENTAMENTO TESI</v>
      </c>
      <c r="N157" s="510">
        <f t="shared" si="55"/>
        <v>3</v>
      </c>
      <c r="O157" s="511">
        <f t="shared" si="56"/>
        <v>3</v>
      </c>
      <c r="P157" s="513"/>
    </row>
    <row r="158" spans="1:16" ht="58.5" customHeight="1">
      <c r="A158" s="213" t="s">
        <v>13</v>
      </c>
      <c r="B158" s="234" t="s">
        <v>75</v>
      </c>
      <c r="C158" s="355"/>
      <c r="D158" s="199" t="s">
        <v>159</v>
      </c>
      <c r="E158" s="270"/>
      <c r="F158" s="482"/>
      <c r="G158" s="482"/>
      <c r="H158" s="492"/>
      <c r="I158" s="512" t="str">
        <f t="shared" si="50"/>
        <v>MEDICINA FISICA RIABILIT Dott.ssa Castagnoli</v>
      </c>
      <c r="J158" s="510">
        <f t="shared" si="51"/>
        <v>20</v>
      </c>
      <c r="K158" s="511">
        <f t="shared" si="52"/>
        <v>20</v>
      </c>
      <c r="L158" s="512" t="str">
        <f t="shared" si="53"/>
        <v>FINITO</v>
      </c>
      <c r="M158" s="512" t="str">
        <f t="shared" si="54"/>
        <v>MONITORAGGIO INVASIVO</v>
      </c>
      <c r="N158" s="510">
        <f t="shared" si="55"/>
        <v>0</v>
      </c>
      <c r="O158" s="511">
        <f t="shared" si="56"/>
        <v>6</v>
      </c>
      <c r="P158" s="513"/>
    </row>
    <row r="159" spans="1:16" ht="58.5" customHeight="1">
      <c r="A159" s="213" t="s">
        <v>14</v>
      </c>
      <c r="B159" s="236" t="s">
        <v>109</v>
      </c>
      <c r="C159" s="355"/>
      <c r="D159" s="236" t="s">
        <v>80</v>
      </c>
      <c r="E159" s="624"/>
      <c r="F159" s="482"/>
      <c r="G159" s="482"/>
      <c r="H159" s="492"/>
      <c r="I159" s="512" t="str">
        <f t="shared" si="50"/>
        <v>PSICHIATRIA Dott. VALLETTA</v>
      </c>
      <c r="J159" s="510">
        <f t="shared" si="51"/>
        <v>15</v>
      </c>
      <c r="K159" s="511">
        <f t="shared" si="52"/>
        <v>15</v>
      </c>
      <c r="L159" s="512" t="str">
        <f t="shared" si="53"/>
        <v>FINITO</v>
      </c>
      <c r="M159" s="512" t="str">
        <f t="shared" si="54"/>
        <v>LABORATORIO 3/ADO 2</v>
      </c>
      <c r="N159" s="510">
        <f t="shared" si="55"/>
        <v>26</v>
      </c>
      <c r="O159" s="511">
        <f t="shared" si="56"/>
        <v>10</v>
      </c>
      <c r="P159" s="513"/>
    </row>
    <row r="160" spans="1:16" ht="58.5" customHeight="1">
      <c r="A160" s="213" t="s">
        <v>16</v>
      </c>
      <c r="B160" s="236" t="s">
        <v>109</v>
      </c>
      <c r="C160" s="355"/>
      <c r="D160" s="236" t="s">
        <v>80</v>
      </c>
      <c r="E160" s="624"/>
      <c r="F160" s="482"/>
      <c r="G160" s="482"/>
      <c r="H160" s="492"/>
      <c r="I160" s="512" t="str">
        <f t="shared" si="50"/>
        <v>PSICOLOGIA CLIN Dott. Scampati</v>
      </c>
      <c r="J160" s="510">
        <f t="shared" si="51"/>
        <v>20</v>
      </c>
      <c r="K160" s="511">
        <f t="shared" si="52"/>
        <v>20</v>
      </c>
      <c r="L160" s="512" t="str">
        <f t="shared" si="53"/>
        <v>FINITO</v>
      </c>
      <c r="M160" s="512" t="str">
        <f t="shared" si="54"/>
        <v xml:space="preserve">SEM. ACCESSO INTRAOSSEO </v>
      </c>
      <c r="N160" s="510">
        <f t="shared" si="55"/>
        <v>3</v>
      </c>
      <c r="O160" s="511">
        <f t="shared" si="56"/>
        <v>3</v>
      </c>
      <c r="P160" s="513"/>
    </row>
    <row r="161" spans="1:16" ht="58.5" customHeight="1">
      <c r="A161" s="213" t="s">
        <v>17</v>
      </c>
      <c r="B161" s="236" t="s">
        <v>109</v>
      </c>
      <c r="C161" s="355"/>
      <c r="D161" s="236" t="s">
        <v>80</v>
      </c>
      <c r="E161" s="624"/>
      <c r="F161" s="482"/>
      <c r="G161" s="482"/>
      <c r="H161" s="498"/>
      <c r="I161" s="512" t="str">
        <f t="shared" si="50"/>
        <v>INF.CA IN PSICHIATRIA Dott. Passeri</v>
      </c>
      <c r="J161" s="510">
        <f t="shared" si="51"/>
        <v>35</v>
      </c>
      <c r="K161" s="511">
        <f t="shared" si="52"/>
        <v>35</v>
      </c>
      <c r="L161" s="512" t="str">
        <f t="shared" si="53"/>
        <v>FINITO</v>
      </c>
      <c r="M161" s="512">
        <f t="shared" si="54"/>
        <v>0</v>
      </c>
      <c r="N161" s="510">
        <f t="shared" si="55"/>
        <v>0</v>
      </c>
      <c r="O161" s="511">
        <f t="shared" si="56"/>
        <v>0</v>
      </c>
      <c r="P161" s="513"/>
    </row>
    <row r="162" spans="1:16" ht="58.5" customHeight="1">
      <c r="A162" s="505"/>
      <c r="B162" s="353"/>
      <c r="C162" s="355"/>
      <c r="D162" s="353"/>
      <c r="E162" s="482"/>
      <c r="F162" s="482"/>
      <c r="G162" s="482"/>
      <c r="H162" s="347"/>
      <c r="I162" s="512" t="str">
        <f t="shared" si="50"/>
        <v>NEUROLOGIA Dott. Trasatti</v>
      </c>
      <c r="J162" s="510">
        <f t="shared" si="51"/>
        <v>20</v>
      </c>
      <c r="K162" s="511">
        <f t="shared" si="52"/>
        <v>20</v>
      </c>
      <c r="L162" s="512" t="str">
        <f t="shared" si="53"/>
        <v>FINITO</v>
      </c>
      <c r="M162" s="511">
        <f t="shared" si="54"/>
        <v>0</v>
      </c>
      <c r="N162" s="510">
        <f t="shared" si="55"/>
        <v>0</v>
      </c>
      <c r="O162" s="511">
        <f t="shared" si="56"/>
        <v>0</v>
      </c>
      <c r="P162" s="513"/>
    </row>
    <row r="163" spans="1:16" ht="58.5" customHeight="1">
      <c r="A163" s="213" t="s">
        <v>18</v>
      </c>
      <c r="B163" s="355"/>
      <c r="C163" s="238" t="s">
        <v>82</v>
      </c>
      <c r="D163" s="355"/>
      <c r="E163" s="483"/>
      <c r="F163" s="483"/>
      <c r="G163" s="483"/>
      <c r="H163" s="347"/>
      <c r="I163" s="512" t="str">
        <f t="shared" si="50"/>
        <v>FARMACOLOGIA Dott.</v>
      </c>
      <c r="J163" s="510">
        <f t="shared" si="51"/>
        <v>0</v>
      </c>
      <c r="K163" s="511">
        <f t="shared" si="52"/>
        <v>25</v>
      </c>
      <c r="L163" s="512" t="str">
        <f t="shared" si="53"/>
        <v xml:space="preserve"> </v>
      </c>
      <c r="M163" s="511">
        <f t="shared" si="54"/>
        <v>0</v>
      </c>
      <c r="N163" s="510">
        <f t="shared" si="55"/>
        <v>0</v>
      </c>
      <c r="O163" s="509"/>
      <c r="P163" s="513"/>
    </row>
    <row r="164" spans="1:16" ht="58.5" customHeight="1">
      <c r="A164" s="213" t="s">
        <v>19</v>
      </c>
      <c r="B164" s="355"/>
      <c r="C164" s="238" t="s">
        <v>82</v>
      </c>
      <c r="D164" s="355"/>
      <c r="E164" s="483"/>
      <c r="F164" s="483"/>
      <c r="G164" s="483"/>
      <c r="H164" s="506"/>
      <c r="I164" s="512" t="str">
        <f t="shared" si="50"/>
        <v>MEDICINA URGENZA PS Dott. ROMANELLI</v>
      </c>
      <c r="J164" s="510">
        <f t="shared" si="51"/>
        <v>17</v>
      </c>
      <c r="K164" s="511">
        <f t="shared" si="52"/>
        <v>20</v>
      </c>
      <c r="L164" s="512" t="str">
        <f t="shared" si="53"/>
        <v xml:space="preserve"> </v>
      </c>
      <c r="M164" s="511">
        <f t="shared" si="54"/>
        <v>0</v>
      </c>
      <c r="N164" s="510">
        <f t="shared" si="55"/>
        <v>0</v>
      </c>
      <c r="O164" s="509"/>
      <c r="P164" s="513"/>
    </row>
    <row r="165" spans="1:16" ht="58.5" customHeight="1">
      <c r="A165" s="213" t="s">
        <v>20</v>
      </c>
      <c r="B165" s="355"/>
      <c r="C165" s="238" t="s">
        <v>82</v>
      </c>
      <c r="D165" s="355"/>
      <c r="E165" s="483"/>
      <c r="F165" s="482"/>
      <c r="G165" s="482"/>
      <c r="H165" s="492"/>
      <c r="I165" s="512" t="str">
        <f t="shared" si="50"/>
        <v>INFERM.CA AREA CRITICA Dott. SETTIMI</v>
      </c>
      <c r="J165" s="510">
        <f t="shared" si="51"/>
        <v>28</v>
      </c>
      <c r="K165" s="511">
        <f t="shared" si="52"/>
        <v>40</v>
      </c>
      <c r="L165" s="512" t="str">
        <f t="shared" si="53"/>
        <v xml:space="preserve"> </v>
      </c>
      <c r="M165" s="511">
        <f t="shared" si="54"/>
        <v>0</v>
      </c>
      <c r="N165" s="510">
        <f t="shared" si="55"/>
        <v>0</v>
      </c>
      <c r="O165" s="509"/>
      <c r="P165" s="513"/>
    </row>
    <row r="166" spans="1:16" ht="58.5" customHeight="1">
      <c r="A166" s="520"/>
      <c r="B166" s="355"/>
      <c r="C166" s="199"/>
      <c r="D166" s="355"/>
      <c r="E166" s="483"/>
      <c r="F166" s="482"/>
      <c r="G166" s="482"/>
      <c r="H166" s="492"/>
      <c r="I166" s="512" t="str">
        <f t="shared" si="50"/>
        <v>ANESTESIOLOGIA Dott. Ssa PICCIONIi</v>
      </c>
      <c r="J166" s="510">
        <f t="shared" si="51"/>
        <v>15</v>
      </c>
      <c r="K166" s="511">
        <f t="shared" si="52"/>
        <v>15</v>
      </c>
      <c r="L166" s="512" t="str">
        <f t="shared" si="53"/>
        <v>FINITO</v>
      </c>
      <c r="M166" s="511">
        <f t="shared" si="54"/>
        <v>0</v>
      </c>
      <c r="N166" s="510">
        <f t="shared" si="55"/>
        <v>0</v>
      </c>
      <c r="O166" s="509"/>
      <c r="P166" s="513"/>
    </row>
    <row r="167" spans="1:16" ht="58.5" customHeight="1">
      <c r="A167" s="521"/>
      <c r="B167" s="355"/>
      <c r="C167" s="355"/>
      <c r="D167" s="355"/>
      <c r="E167" s="483"/>
      <c r="F167" s="484"/>
      <c r="G167" s="482"/>
      <c r="H167" s="492"/>
      <c r="I167" s="512" t="str">
        <f t="shared" si="50"/>
        <v>CHIRURGIA URGENZA PS Dott. D’AMBROSI</v>
      </c>
      <c r="J167" s="510">
        <f t="shared" si="51"/>
        <v>20</v>
      </c>
      <c r="K167" s="511">
        <f t="shared" si="52"/>
        <v>20</v>
      </c>
      <c r="L167" s="512" t="str">
        <f t="shared" si="53"/>
        <v>FINITO</v>
      </c>
      <c r="M167" s="511">
        <f t="shared" si="54"/>
        <v>0</v>
      </c>
      <c r="N167" s="510">
        <f t="shared" si="55"/>
        <v>0</v>
      </c>
      <c r="O167" s="509"/>
      <c r="P167" s="513"/>
    </row>
    <row r="168" spans="1:16" ht="58.5" customHeight="1">
      <c r="A168" s="315"/>
      <c r="B168" s="355"/>
      <c r="C168" s="355"/>
      <c r="D168" s="355"/>
      <c r="E168" s="483"/>
      <c r="F168" s="477"/>
      <c r="G168" s="485"/>
      <c r="H168" s="492"/>
      <c r="I168" s="514">
        <f t="shared" si="50"/>
        <v>0</v>
      </c>
      <c r="J168" s="510">
        <f t="shared" si="51"/>
        <v>0</v>
      </c>
      <c r="K168" s="514">
        <f t="shared" si="52"/>
        <v>0</v>
      </c>
      <c r="L168" s="512" t="str">
        <f t="shared" si="53"/>
        <v>FINITO</v>
      </c>
      <c r="M168" s="511">
        <f t="shared" si="54"/>
        <v>0</v>
      </c>
      <c r="N168" s="510">
        <f t="shared" si="55"/>
        <v>0</v>
      </c>
      <c r="O168" s="509"/>
      <c r="P168" s="513"/>
    </row>
    <row r="169" spans="1:16" ht="58.5" customHeight="1" hidden="1">
      <c r="A169" s="522"/>
      <c r="B169" s="202" t="s">
        <v>1</v>
      </c>
      <c r="C169" s="202" t="s">
        <v>2</v>
      </c>
      <c r="D169" s="202" t="s">
        <v>3</v>
      </c>
      <c r="E169" s="202" t="s">
        <v>4</v>
      </c>
      <c r="F169" s="202" t="s">
        <v>5</v>
      </c>
      <c r="G169" s="202" t="s">
        <v>6</v>
      </c>
      <c r="H169" s="492"/>
      <c r="I169" s="509"/>
      <c r="J169" s="510"/>
      <c r="K169" s="509"/>
      <c r="L169" s="509"/>
      <c r="M169" s="509"/>
      <c r="N169" s="509"/>
      <c r="O169" s="509"/>
      <c r="P169" s="513"/>
    </row>
    <row r="170" spans="1:16" ht="58.5" customHeight="1" hidden="1">
      <c r="A170" s="523"/>
      <c r="B170" s="206">
        <v>44557</v>
      </c>
      <c r="C170" s="206">
        <v>44558</v>
      </c>
      <c r="D170" s="206">
        <v>44559</v>
      </c>
      <c r="E170" s="206">
        <v>44560</v>
      </c>
      <c r="F170" s="206">
        <v>44561</v>
      </c>
      <c r="G170" s="206">
        <v>44562</v>
      </c>
      <c r="H170" s="492"/>
      <c r="I170" s="509"/>
      <c r="J170" s="509"/>
      <c r="K170" s="509"/>
      <c r="L170" s="509"/>
      <c r="M170" s="509"/>
      <c r="N170" s="509"/>
      <c r="O170" s="509"/>
      <c r="P170" s="513"/>
    </row>
    <row r="171" spans="1:16" ht="58.5" customHeight="1" hidden="1">
      <c r="A171" s="209" t="s">
        <v>21</v>
      </c>
      <c r="B171" s="477"/>
      <c r="C171" s="477"/>
      <c r="D171" s="477"/>
      <c r="E171" s="477"/>
      <c r="F171" s="477"/>
      <c r="G171" s="477"/>
      <c r="H171" s="492"/>
      <c r="I171" s="512" t="str">
        <f aca="true" t="shared" si="57" ref="I171:I184">I155</f>
        <v>MALATTIE APPARATO LOCOM Dott. Cataldo</v>
      </c>
      <c r="J171" s="510">
        <f aca="true" t="shared" si="58" ref="J171:J184">COUNTIF(B$172:G$181,I171)+J155</f>
        <v>20</v>
      </c>
      <c r="K171" s="511">
        <f aca="true" t="shared" si="59" ref="K171:L183">K155</f>
        <v>20</v>
      </c>
      <c r="L171" s="512" t="str">
        <f t="shared" si="59"/>
        <v>FINITO</v>
      </c>
      <c r="M171" s="509"/>
      <c r="N171" s="509"/>
      <c r="O171" s="509"/>
      <c r="P171" s="513"/>
    </row>
    <row r="172" spans="1:16" ht="58.5" customHeight="1" hidden="1">
      <c r="A172" s="213" t="s">
        <v>10</v>
      </c>
      <c r="B172" s="479"/>
      <c r="C172" s="479"/>
      <c r="D172" s="479"/>
      <c r="E172" s="479"/>
      <c r="F172" s="479"/>
      <c r="G172" s="479"/>
      <c r="H172" s="492"/>
      <c r="I172" s="512" t="str">
        <f t="shared" si="57"/>
        <v>MEDICINA INT GERIATRIA Dott. Vicentini</v>
      </c>
      <c r="J172" s="510">
        <f t="shared" si="58"/>
        <v>20</v>
      </c>
      <c r="K172" s="511">
        <f t="shared" si="59"/>
        <v>20</v>
      </c>
      <c r="L172" s="512" t="str">
        <f t="shared" si="59"/>
        <v>FINITO</v>
      </c>
      <c r="M172" s="509"/>
      <c r="N172" s="509"/>
      <c r="O172" s="509"/>
      <c r="P172" s="513"/>
    </row>
    <row r="173" spans="1:16" ht="58.5" customHeight="1" hidden="1">
      <c r="A173" s="213" t="s">
        <v>12</v>
      </c>
      <c r="B173" s="479"/>
      <c r="C173" s="479"/>
      <c r="D173" s="479"/>
      <c r="E173" s="479"/>
      <c r="F173" s="479"/>
      <c r="G173" s="479"/>
      <c r="H173" s="492"/>
      <c r="I173" s="512" t="str">
        <f t="shared" si="57"/>
        <v>INFERM.CA IN RIABILITAZIONE Dott. Lolli Nadia</v>
      </c>
      <c r="J173" s="510">
        <f t="shared" si="58"/>
        <v>35</v>
      </c>
      <c r="K173" s="511">
        <f t="shared" si="59"/>
        <v>35</v>
      </c>
      <c r="L173" s="512" t="str">
        <f t="shared" si="59"/>
        <v>FINITO</v>
      </c>
      <c r="M173" s="509"/>
      <c r="N173" s="509"/>
      <c r="O173" s="509"/>
      <c r="P173" s="513"/>
    </row>
    <row r="174" spans="1:16" ht="58.5" customHeight="1" hidden="1">
      <c r="A174" s="213" t="s">
        <v>13</v>
      </c>
      <c r="B174" s="479"/>
      <c r="C174" s="479"/>
      <c r="D174" s="479"/>
      <c r="E174" s="479"/>
      <c r="F174" s="479"/>
      <c r="G174" s="479"/>
      <c r="H174" s="492"/>
      <c r="I174" s="512" t="str">
        <f t="shared" si="57"/>
        <v>MEDICINA FISICA RIABILIT Dott.ssa Castagnoli</v>
      </c>
      <c r="J174" s="510">
        <f t="shared" si="58"/>
        <v>20</v>
      </c>
      <c r="K174" s="511">
        <f t="shared" si="59"/>
        <v>20</v>
      </c>
      <c r="L174" s="512" t="str">
        <f t="shared" si="59"/>
        <v>FINITO</v>
      </c>
      <c r="M174" s="509"/>
      <c r="N174" s="509"/>
      <c r="O174" s="509"/>
      <c r="P174" s="513"/>
    </row>
    <row r="175" spans="1:16" ht="58.5" customHeight="1" hidden="1">
      <c r="A175" s="213" t="s">
        <v>14</v>
      </c>
      <c r="B175" s="477"/>
      <c r="C175" s="479"/>
      <c r="D175" s="479"/>
      <c r="E175" s="479"/>
      <c r="F175" s="479"/>
      <c r="G175" s="479"/>
      <c r="H175" s="492"/>
      <c r="I175" s="512" t="str">
        <f t="shared" si="57"/>
        <v>PSICHIATRIA Dott. VALLETTA</v>
      </c>
      <c r="J175" s="510">
        <f t="shared" si="58"/>
        <v>15</v>
      </c>
      <c r="K175" s="511">
        <f t="shared" si="59"/>
        <v>15</v>
      </c>
      <c r="L175" s="512" t="str">
        <f t="shared" si="59"/>
        <v>FINITO</v>
      </c>
      <c r="M175" s="509"/>
      <c r="N175" s="509"/>
      <c r="O175" s="509"/>
      <c r="P175" s="513"/>
    </row>
    <row r="176" spans="1:16" ht="58.5" customHeight="1" hidden="1">
      <c r="A176" s="213" t="s">
        <v>16</v>
      </c>
      <c r="B176" s="479"/>
      <c r="C176" s="479"/>
      <c r="D176" s="479"/>
      <c r="E176" s="479"/>
      <c r="F176" s="479"/>
      <c r="G176" s="479"/>
      <c r="H176" s="498"/>
      <c r="I176" s="512" t="str">
        <f t="shared" si="57"/>
        <v>PSICOLOGIA CLIN Dott. Scampati</v>
      </c>
      <c r="J176" s="510">
        <f t="shared" si="58"/>
        <v>20</v>
      </c>
      <c r="K176" s="511">
        <f t="shared" si="59"/>
        <v>20</v>
      </c>
      <c r="L176" s="512" t="str">
        <f t="shared" si="59"/>
        <v>FINITO</v>
      </c>
      <c r="M176" s="509"/>
      <c r="N176" s="509"/>
      <c r="O176" s="509"/>
      <c r="P176" s="513"/>
    </row>
    <row r="177" spans="1:16" ht="58.5" customHeight="1" hidden="1">
      <c r="A177" s="213" t="s">
        <v>17</v>
      </c>
      <c r="B177" s="479"/>
      <c r="C177" s="482"/>
      <c r="D177" s="479"/>
      <c r="E177" s="479"/>
      <c r="F177" s="479"/>
      <c r="G177" s="479"/>
      <c r="H177" s="347"/>
      <c r="I177" s="512" t="str">
        <f t="shared" si="57"/>
        <v>INF.CA IN PSICHIATRIA Dott. Passeri</v>
      </c>
      <c r="J177" s="510">
        <f t="shared" si="58"/>
        <v>35</v>
      </c>
      <c r="K177" s="511">
        <f t="shared" si="59"/>
        <v>35</v>
      </c>
      <c r="L177" s="512" t="str">
        <f t="shared" si="59"/>
        <v>FINITO</v>
      </c>
      <c r="M177" s="509"/>
      <c r="N177" s="509"/>
      <c r="O177" s="509"/>
      <c r="P177" s="513"/>
    </row>
    <row r="178" spans="1:16" ht="58.5" customHeight="1" hidden="1">
      <c r="A178" s="505"/>
      <c r="B178" s="479"/>
      <c r="C178" s="482"/>
      <c r="D178" s="479"/>
      <c r="E178" s="479"/>
      <c r="F178" s="479"/>
      <c r="G178" s="479"/>
      <c r="H178" s="347"/>
      <c r="I178" s="512" t="str">
        <f t="shared" si="57"/>
        <v>NEUROLOGIA Dott. Trasatti</v>
      </c>
      <c r="J178" s="510">
        <f t="shared" si="58"/>
        <v>20</v>
      </c>
      <c r="K178" s="511">
        <f t="shared" si="59"/>
        <v>20</v>
      </c>
      <c r="L178" s="512" t="str">
        <f t="shared" si="59"/>
        <v>FINITO</v>
      </c>
      <c r="M178" s="509"/>
      <c r="N178" s="509"/>
      <c r="O178" s="509"/>
      <c r="P178" s="513"/>
    </row>
    <row r="179" spans="1:16" ht="58.5" customHeight="1" hidden="1">
      <c r="A179" s="213" t="s">
        <v>18</v>
      </c>
      <c r="B179" s="477"/>
      <c r="C179" s="482"/>
      <c r="D179" s="477"/>
      <c r="E179" s="479"/>
      <c r="F179" s="479"/>
      <c r="G179" s="479"/>
      <c r="H179" s="506"/>
      <c r="I179" s="512" t="str">
        <f t="shared" si="57"/>
        <v>FARMACOLOGIA Dott.</v>
      </c>
      <c r="J179" s="510">
        <f t="shared" si="58"/>
        <v>0</v>
      </c>
      <c r="K179" s="511">
        <f t="shared" si="59"/>
        <v>25</v>
      </c>
      <c r="L179" s="512" t="str">
        <f t="shared" si="59"/>
        <v xml:space="preserve"> </v>
      </c>
      <c r="M179" s="509"/>
      <c r="N179" s="509"/>
      <c r="O179" s="509"/>
      <c r="P179" s="513"/>
    </row>
    <row r="180" spans="1:16" ht="58.5" customHeight="1" hidden="1">
      <c r="A180" s="213" t="s">
        <v>19</v>
      </c>
      <c r="B180" s="477"/>
      <c r="C180" s="477"/>
      <c r="D180" s="479"/>
      <c r="E180" s="485"/>
      <c r="F180" s="479"/>
      <c r="G180" s="485"/>
      <c r="H180" s="492"/>
      <c r="I180" s="512" t="str">
        <f t="shared" si="57"/>
        <v>MEDICINA URGENZA PS Dott. ROMANELLI</v>
      </c>
      <c r="J180" s="510">
        <f t="shared" si="58"/>
        <v>17</v>
      </c>
      <c r="K180" s="511">
        <f t="shared" si="59"/>
        <v>20</v>
      </c>
      <c r="L180" s="512" t="str">
        <f t="shared" si="59"/>
        <v xml:space="preserve"> </v>
      </c>
      <c r="M180" s="509"/>
      <c r="N180" s="509"/>
      <c r="O180" s="509"/>
      <c r="P180" s="513"/>
    </row>
    <row r="181" spans="1:16" ht="58.5" customHeight="1" hidden="1">
      <c r="A181" s="213" t="s">
        <v>20</v>
      </c>
      <c r="B181" s="479"/>
      <c r="C181" s="477"/>
      <c r="D181" s="479"/>
      <c r="E181" s="485"/>
      <c r="F181" s="479"/>
      <c r="G181" s="485"/>
      <c r="H181" s="492"/>
      <c r="I181" s="512" t="str">
        <f t="shared" si="57"/>
        <v>INFERM.CA AREA CRITICA Dott. SETTIMI</v>
      </c>
      <c r="J181" s="510">
        <f t="shared" si="58"/>
        <v>28</v>
      </c>
      <c r="K181" s="511">
        <f t="shared" si="59"/>
        <v>40</v>
      </c>
      <c r="L181" s="512" t="str">
        <f t="shared" si="59"/>
        <v xml:space="preserve"> </v>
      </c>
      <c r="M181" s="509"/>
      <c r="N181" s="509"/>
      <c r="O181" s="509"/>
      <c r="P181" s="513"/>
    </row>
    <row r="182" spans="1:16" ht="58.5" customHeight="1" hidden="1">
      <c r="A182" s="520"/>
      <c r="B182" s="479"/>
      <c r="C182" s="477"/>
      <c r="D182" s="479"/>
      <c r="E182" s="485"/>
      <c r="F182" s="479"/>
      <c r="G182" s="485"/>
      <c r="H182" s="492"/>
      <c r="I182" s="512" t="str">
        <f t="shared" si="57"/>
        <v>ANESTESIOLOGIA Dott. Ssa PICCIONIi</v>
      </c>
      <c r="J182" s="510">
        <f t="shared" si="58"/>
        <v>15</v>
      </c>
      <c r="K182" s="511">
        <f t="shared" si="59"/>
        <v>15</v>
      </c>
      <c r="L182" s="512" t="str">
        <f t="shared" si="59"/>
        <v>FINITO</v>
      </c>
      <c r="M182" s="509"/>
      <c r="N182" s="509"/>
      <c r="O182" s="509"/>
      <c r="P182" s="513"/>
    </row>
    <row r="183" spans="1:16" ht="58.5" customHeight="1" hidden="1">
      <c r="A183" s="521"/>
      <c r="B183" s="479"/>
      <c r="C183" s="477"/>
      <c r="D183" s="479"/>
      <c r="E183" s="485"/>
      <c r="F183" s="479"/>
      <c r="G183" s="485"/>
      <c r="H183" s="492"/>
      <c r="I183" s="512" t="str">
        <f t="shared" si="57"/>
        <v>CHIRURGIA URGENZA PS Dott. D’AMBROSI</v>
      </c>
      <c r="J183" s="510">
        <f t="shared" si="58"/>
        <v>20</v>
      </c>
      <c r="K183" s="511">
        <f t="shared" si="59"/>
        <v>20</v>
      </c>
      <c r="L183" s="512" t="str">
        <f t="shared" si="59"/>
        <v>FINITO</v>
      </c>
      <c r="M183" s="509"/>
      <c r="N183" s="509"/>
      <c r="O183" s="509"/>
      <c r="P183" s="513"/>
    </row>
    <row r="184" spans="1:16" ht="58.5" customHeight="1" hidden="1">
      <c r="A184" s="315"/>
      <c r="B184" s="477"/>
      <c r="C184" s="477"/>
      <c r="D184" s="479"/>
      <c r="E184" s="485"/>
      <c r="F184" s="479"/>
      <c r="G184" s="485"/>
      <c r="H184" s="492"/>
      <c r="I184" s="511">
        <f t="shared" si="57"/>
        <v>0</v>
      </c>
      <c r="J184" s="510">
        <f t="shared" si="58"/>
        <v>0</v>
      </c>
      <c r="K184" s="509"/>
      <c r="L184" s="509"/>
      <c r="M184" s="509"/>
      <c r="N184" s="509"/>
      <c r="O184" s="509"/>
      <c r="P184" s="513"/>
    </row>
    <row r="185" spans="1:16" ht="58.5" customHeight="1" hidden="1">
      <c r="A185" s="522"/>
      <c r="B185" s="202" t="s">
        <v>1</v>
      </c>
      <c r="C185" s="202" t="s">
        <v>2</v>
      </c>
      <c r="D185" s="202" t="s">
        <v>3</v>
      </c>
      <c r="E185" s="202" t="s">
        <v>4</v>
      </c>
      <c r="F185" s="202" t="s">
        <v>5</v>
      </c>
      <c r="G185" s="202" t="s">
        <v>6</v>
      </c>
      <c r="H185" s="492"/>
      <c r="I185" s="509"/>
      <c r="J185" s="510"/>
      <c r="K185" s="509"/>
      <c r="L185" s="509"/>
      <c r="M185" s="509"/>
      <c r="N185" s="509"/>
      <c r="O185" s="509"/>
      <c r="P185" s="513"/>
    </row>
    <row r="186" spans="1:16" ht="58.5" customHeight="1" hidden="1">
      <c r="A186" s="523"/>
      <c r="B186" s="206">
        <v>44564</v>
      </c>
      <c r="C186" s="206">
        <v>44565</v>
      </c>
      <c r="D186" s="206">
        <v>44566</v>
      </c>
      <c r="E186" s="206">
        <v>44567</v>
      </c>
      <c r="F186" s="206">
        <v>44568</v>
      </c>
      <c r="G186" s="206">
        <v>44569</v>
      </c>
      <c r="H186" s="492"/>
      <c r="I186" s="509"/>
      <c r="J186" s="510"/>
      <c r="K186" s="509"/>
      <c r="L186" s="509"/>
      <c r="M186" s="509"/>
      <c r="N186" s="509"/>
      <c r="O186" s="509"/>
      <c r="P186" s="513"/>
    </row>
    <row r="187" spans="1:16" ht="58.5" customHeight="1" hidden="1">
      <c r="A187" s="209" t="s">
        <v>21</v>
      </c>
      <c r="B187" s="304"/>
      <c r="C187" s="304"/>
      <c r="D187" s="304"/>
      <c r="E187" s="304"/>
      <c r="F187" s="210"/>
      <c r="G187" s="210"/>
      <c r="H187" s="492"/>
      <c r="I187" s="512" t="str">
        <f aca="true" t="shared" si="60" ref="I187:I200">I155</f>
        <v>MALATTIE APPARATO LOCOM Dott. Cataldo</v>
      </c>
      <c r="J187" s="510">
        <f aca="true" t="shared" si="61" ref="J187:J200">COUNTIF(B$188:G$197,I187)+J171</f>
        <v>20</v>
      </c>
      <c r="K187" s="511">
        <f aca="true" t="shared" si="62" ref="K187:L200">K155</f>
        <v>20</v>
      </c>
      <c r="L187" s="512" t="str">
        <f t="shared" si="62"/>
        <v>FINITO</v>
      </c>
      <c r="M187" s="509"/>
      <c r="N187" s="509"/>
      <c r="O187" s="509"/>
      <c r="P187" s="513"/>
    </row>
    <row r="188" spans="1:16" ht="58.5" customHeight="1" hidden="1">
      <c r="A188" s="213" t="s">
        <v>10</v>
      </c>
      <c r="B188" s="345"/>
      <c r="C188" s="345"/>
      <c r="D188" s="345"/>
      <c r="E188" s="345"/>
      <c r="F188" s="246"/>
      <c r="G188" s="246"/>
      <c r="H188" s="492"/>
      <c r="I188" s="512" t="str">
        <f t="shared" si="60"/>
        <v>MEDICINA INT GERIATRIA Dott. Vicentini</v>
      </c>
      <c r="J188" s="510">
        <f t="shared" si="61"/>
        <v>20</v>
      </c>
      <c r="K188" s="511">
        <f t="shared" si="62"/>
        <v>20</v>
      </c>
      <c r="L188" s="512" t="str">
        <f t="shared" si="62"/>
        <v>FINITO</v>
      </c>
      <c r="M188" s="509"/>
      <c r="N188" s="509"/>
      <c r="O188" s="509"/>
      <c r="P188" s="513"/>
    </row>
    <row r="189" spans="1:16" ht="58.5" customHeight="1" hidden="1">
      <c r="A189" s="213" t="s">
        <v>12</v>
      </c>
      <c r="B189" s="345"/>
      <c r="C189" s="345"/>
      <c r="D189" s="345"/>
      <c r="E189" s="345"/>
      <c r="F189" s="246"/>
      <c r="G189" s="246"/>
      <c r="H189" s="492"/>
      <c r="I189" s="512" t="str">
        <f t="shared" si="60"/>
        <v>INFERM.CA IN RIABILITAZIONE Dott. Lolli Nadia</v>
      </c>
      <c r="J189" s="510">
        <f t="shared" si="61"/>
        <v>35</v>
      </c>
      <c r="K189" s="511">
        <f t="shared" si="62"/>
        <v>35</v>
      </c>
      <c r="L189" s="512" t="str">
        <f t="shared" si="62"/>
        <v>FINITO</v>
      </c>
      <c r="M189" s="509"/>
      <c r="N189" s="509"/>
      <c r="O189" s="509"/>
      <c r="P189" s="513"/>
    </row>
    <row r="190" spans="1:16" ht="58.5" customHeight="1" hidden="1">
      <c r="A190" s="213" t="s">
        <v>13</v>
      </c>
      <c r="B190" s="345"/>
      <c r="C190" s="345"/>
      <c r="D190" s="345"/>
      <c r="E190" s="345"/>
      <c r="F190" s="246"/>
      <c r="G190" s="246"/>
      <c r="H190" s="492"/>
      <c r="I190" s="512" t="str">
        <f t="shared" si="60"/>
        <v>MEDICINA FISICA RIABILIT Dott.ssa Castagnoli</v>
      </c>
      <c r="J190" s="510">
        <f t="shared" si="61"/>
        <v>20</v>
      </c>
      <c r="K190" s="511">
        <f t="shared" si="62"/>
        <v>20</v>
      </c>
      <c r="L190" s="512" t="str">
        <f t="shared" si="62"/>
        <v>FINITO</v>
      </c>
      <c r="M190" s="509"/>
      <c r="N190" s="509"/>
      <c r="O190" s="509"/>
      <c r="P190" s="513"/>
    </row>
    <row r="191" spans="1:16" ht="58.5" customHeight="1" hidden="1">
      <c r="A191" s="213" t="s">
        <v>14</v>
      </c>
      <c r="B191" s="304"/>
      <c r="C191" s="345"/>
      <c r="D191" s="345"/>
      <c r="E191" s="345"/>
      <c r="F191" s="246"/>
      <c r="G191" s="246"/>
      <c r="H191" s="492"/>
      <c r="I191" s="512" t="str">
        <f t="shared" si="60"/>
        <v>PSICHIATRIA Dott. VALLETTA</v>
      </c>
      <c r="J191" s="510">
        <f t="shared" si="61"/>
        <v>15</v>
      </c>
      <c r="K191" s="511">
        <f t="shared" si="62"/>
        <v>15</v>
      </c>
      <c r="L191" s="512" t="str">
        <f t="shared" si="62"/>
        <v>FINITO</v>
      </c>
      <c r="M191" s="509"/>
      <c r="N191" s="509"/>
      <c r="O191" s="509"/>
      <c r="P191" s="513"/>
    </row>
    <row r="192" spans="1:16" ht="58.5" customHeight="1" hidden="1">
      <c r="A192" s="213" t="s">
        <v>16</v>
      </c>
      <c r="B192" s="345"/>
      <c r="C192" s="345"/>
      <c r="D192" s="345"/>
      <c r="E192" s="345"/>
      <c r="F192" s="246"/>
      <c r="G192" s="246"/>
      <c r="H192" s="492"/>
      <c r="I192" s="512" t="str">
        <f t="shared" si="60"/>
        <v>PSICOLOGIA CLIN Dott. Scampati</v>
      </c>
      <c r="J192" s="510">
        <f t="shared" si="61"/>
        <v>20</v>
      </c>
      <c r="K192" s="511">
        <f t="shared" si="62"/>
        <v>20</v>
      </c>
      <c r="L192" s="512" t="str">
        <f t="shared" si="62"/>
        <v>FINITO</v>
      </c>
      <c r="M192" s="509"/>
      <c r="N192" s="509"/>
      <c r="O192" s="509"/>
      <c r="P192" s="513"/>
    </row>
    <row r="193" spans="1:16" ht="58.5" customHeight="1" hidden="1">
      <c r="A193" s="213" t="s">
        <v>17</v>
      </c>
      <c r="B193" s="345"/>
      <c r="C193" s="345"/>
      <c r="D193" s="345"/>
      <c r="E193" s="345"/>
      <c r="F193" s="246"/>
      <c r="G193" s="246"/>
      <c r="H193" s="498"/>
      <c r="I193" s="512" t="str">
        <f t="shared" si="60"/>
        <v>INF.CA IN PSICHIATRIA Dott. Passeri</v>
      </c>
      <c r="J193" s="510">
        <f t="shared" si="61"/>
        <v>35</v>
      </c>
      <c r="K193" s="511">
        <f t="shared" si="62"/>
        <v>35</v>
      </c>
      <c r="L193" s="512" t="str">
        <f t="shared" si="62"/>
        <v>FINITO</v>
      </c>
      <c r="M193" s="509"/>
      <c r="N193" s="509"/>
      <c r="O193" s="509"/>
      <c r="P193" s="513"/>
    </row>
    <row r="194" spans="1:16" ht="58.5" customHeight="1" hidden="1">
      <c r="A194" s="272"/>
      <c r="B194" s="345"/>
      <c r="C194" s="345"/>
      <c r="D194" s="345"/>
      <c r="E194" s="345"/>
      <c r="F194" s="246"/>
      <c r="G194" s="246"/>
      <c r="H194" s="347"/>
      <c r="I194" s="512" t="str">
        <f t="shared" si="60"/>
        <v>NEUROLOGIA Dott. Trasatti</v>
      </c>
      <c r="J194" s="510">
        <f t="shared" si="61"/>
        <v>20</v>
      </c>
      <c r="K194" s="511">
        <f t="shared" si="62"/>
        <v>20</v>
      </c>
      <c r="L194" s="512" t="str">
        <f t="shared" si="62"/>
        <v>FINITO</v>
      </c>
      <c r="M194" s="509"/>
      <c r="N194" s="509"/>
      <c r="O194" s="509"/>
      <c r="P194" s="513"/>
    </row>
    <row r="195" spans="1:16" ht="58.5" customHeight="1" hidden="1">
      <c r="A195" s="213" t="s">
        <v>18</v>
      </c>
      <c r="B195" s="304"/>
      <c r="C195" s="345"/>
      <c r="D195" s="304"/>
      <c r="E195" s="304"/>
      <c r="F195" s="246"/>
      <c r="G195" s="246"/>
      <c r="H195" s="347"/>
      <c r="I195" s="512" t="str">
        <f t="shared" si="60"/>
        <v>FARMACOLOGIA Dott.</v>
      </c>
      <c r="J195" s="510">
        <f t="shared" si="61"/>
        <v>0</v>
      </c>
      <c r="K195" s="511">
        <f t="shared" si="62"/>
        <v>25</v>
      </c>
      <c r="L195" s="512" t="str">
        <f t="shared" si="62"/>
        <v xml:space="preserve"> </v>
      </c>
      <c r="M195" s="509"/>
      <c r="N195" s="509"/>
      <c r="O195" s="509"/>
      <c r="P195" s="513"/>
    </row>
    <row r="196" spans="1:16" ht="66" customHeight="1" hidden="1">
      <c r="A196" s="213" t="s">
        <v>19</v>
      </c>
      <c r="B196" s="345"/>
      <c r="C196" s="304"/>
      <c r="D196" s="342"/>
      <c r="E196" s="342"/>
      <c r="F196" s="246"/>
      <c r="G196" s="246"/>
      <c r="H196" s="506"/>
      <c r="I196" s="512" t="str">
        <f t="shared" si="60"/>
        <v>MEDICINA URGENZA PS Dott. ROMANELLI</v>
      </c>
      <c r="J196" s="510">
        <f t="shared" si="61"/>
        <v>17</v>
      </c>
      <c r="K196" s="511">
        <f t="shared" si="62"/>
        <v>20</v>
      </c>
      <c r="L196" s="512" t="str">
        <f t="shared" si="62"/>
        <v xml:space="preserve"> </v>
      </c>
      <c r="M196" s="509"/>
      <c r="N196" s="509"/>
      <c r="O196" s="509"/>
      <c r="P196" s="513"/>
    </row>
    <row r="197" spans="1:16" ht="72.75" customHeight="1" hidden="1">
      <c r="A197" s="213" t="s">
        <v>20</v>
      </c>
      <c r="B197" s="345"/>
      <c r="C197" s="304"/>
      <c r="D197" s="345"/>
      <c r="E197" s="345"/>
      <c r="F197" s="246"/>
      <c r="G197" s="243"/>
      <c r="H197" s="492"/>
      <c r="I197" s="512" t="str">
        <f t="shared" si="60"/>
        <v>INFERM.CA AREA CRITICA Dott. SETTIMI</v>
      </c>
      <c r="J197" s="510">
        <f t="shared" si="61"/>
        <v>28</v>
      </c>
      <c r="K197" s="511">
        <f t="shared" si="62"/>
        <v>40</v>
      </c>
      <c r="L197" s="512" t="str">
        <f t="shared" si="62"/>
        <v xml:space="preserve"> </v>
      </c>
      <c r="M197" s="509"/>
      <c r="N197" s="509"/>
      <c r="O197" s="509"/>
      <c r="P197" s="513"/>
    </row>
    <row r="198" spans="1:16" ht="58.5" customHeight="1" hidden="1">
      <c r="A198" s="273"/>
      <c r="B198" s="345"/>
      <c r="C198" s="304"/>
      <c r="D198" s="345"/>
      <c r="E198" s="345"/>
      <c r="F198" s="246"/>
      <c r="G198" s="243"/>
      <c r="H198" s="492"/>
      <c r="I198" s="512" t="str">
        <f t="shared" si="60"/>
        <v>ANESTESIOLOGIA Dott. Ssa PICCIONIi</v>
      </c>
      <c r="J198" s="510">
        <f t="shared" si="61"/>
        <v>15</v>
      </c>
      <c r="K198" s="511">
        <f t="shared" si="62"/>
        <v>15</v>
      </c>
      <c r="L198" s="512" t="str">
        <f t="shared" si="62"/>
        <v>FINITO</v>
      </c>
      <c r="M198" s="509"/>
      <c r="N198" s="509"/>
      <c r="O198" s="509"/>
      <c r="P198" s="513"/>
    </row>
    <row r="199" spans="1:16" ht="58.5" customHeight="1" hidden="1">
      <c r="A199" s="274"/>
      <c r="B199" s="345"/>
      <c r="C199" s="304"/>
      <c r="D199" s="345"/>
      <c r="E199" s="345"/>
      <c r="F199" s="246"/>
      <c r="G199" s="243"/>
      <c r="H199" s="492"/>
      <c r="I199" s="512" t="str">
        <f t="shared" si="60"/>
        <v>CHIRURGIA URGENZA PS Dott. D’AMBROSI</v>
      </c>
      <c r="J199" s="510">
        <f t="shared" si="61"/>
        <v>20</v>
      </c>
      <c r="K199" s="511">
        <f t="shared" si="62"/>
        <v>20</v>
      </c>
      <c r="L199" s="512" t="str">
        <f t="shared" si="62"/>
        <v>FINITO</v>
      </c>
      <c r="M199" s="509"/>
      <c r="N199" s="509"/>
      <c r="O199" s="509"/>
      <c r="P199" s="513"/>
    </row>
    <row r="200" spans="1:16" ht="58.5" customHeight="1" hidden="1">
      <c r="A200" s="224"/>
      <c r="B200" s="304"/>
      <c r="C200" s="304"/>
      <c r="D200" s="345"/>
      <c r="E200" s="345"/>
      <c r="F200" s="246"/>
      <c r="G200" s="243"/>
      <c r="H200" s="492"/>
      <c r="I200" s="514">
        <f t="shared" si="60"/>
        <v>0</v>
      </c>
      <c r="J200" s="510">
        <f t="shared" si="61"/>
        <v>0</v>
      </c>
      <c r="K200" s="514">
        <f t="shared" si="62"/>
        <v>0</v>
      </c>
      <c r="L200" s="512" t="str">
        <f t="shared" si="62"/>
        <v>FINITO</v>
      </c>
      <c r="M200" s="509"/>
      <c r="N200" s="509"/>
      <c r="O200" s="509"/>
      <c r="P200" s="513"/>
    </row>
    <row r="201" spans="1:16" ht="58.5" customHeight="1" hidden="1">
      <c r="A201" s="277"/>
      <c r="B201" s="202" t="s">
        <v>1</v>
      </c>
      <c r="C201" s="202" t="s">
        <v>2</v>
      </c>
      <c r="D201" s="202" t="s">
        <v>3</v>
      </c>
      <c r="E201" s="202" t="s">
        <v>4</v>
      </c>
      <c r="F201" s="202" t="s">
        <v>5</v>
      </c>
      <c r="G201" s="202" t="s">
        <v>6</v>
      </c>
      <c r="H201" s="492"/>
      <c r="I201" s="509"/>
      <c r="J201" s="510"/>
      <c r="K201" s="509"/>
      <c r="L201" s="509"/>
      <c r="M201" s="509"/>
      <c r="N201" s="509"/>
      <c r="O201" s="509"/>
      <c r="P201" s="513"/>
    </row>
    <row r="202" spans="1:16" ht="58.5" customHeight="1" hidden="1">
      <c r="A202" s="278"/>
      <c r="B202" s="206">
        <v>44571</v>
      </c>
      <c r="C202" s="206">
        <v>44572</v>
      </c>
      <c r="D202" s="206">
        <v>44573</v>
      </c>
      <c r="E202" s="206">
        <v>44574</v>
      </c>
      <c r="F202" s="206">
        <v>44575</v>
      </c>
      <c r="G202" s="206">
        <v>44576</v>
      </c>
      <c r="H202" s="492"/>
      <c r="I202" s="509"/>
      <c r="J202" s="510"/>
      <c r="K202" s="509"/>
      <c r="L202" s="509"/>
      <c r="M202" s="509"/>
      <c r="N202" s="509"/>
      <c r="O202" s="509"/>
      <c r="P202" s="513"/>
    </row>
    <row r="203" spans="1:16" ht="58.5" customHeight="1" hidden="1">
      <c r="A203" s="209" t="s">
        <v>21</v>
      </c>
      <c r="B203" s="210"/>
      <c r="C203" s="210"/>
      <c r="D203" s="210"/>
      <c r="E203" s="210"/>
      <c r="F203" s="210"/>
      <c r="G203" s="210"/>
      <c r="H203" s="492"/>
      <c r="I203" s="512" t="str">
        <f aca="true" t="shared" si="63" ref="I203:I216">I187</f>
        <v>MALATTIE APPARATO LOCOM Dott. Cataldo</v>
      </c>
      <c r="J203" s="510">
        <f aca="true" t="shared" si="64" ref="J203:J216">COUNTIF(B$204:G$213,I203)+J187</f>
        <v>20</v>
      </c>
      <c r="K203" s="511">
        <f aca="true" t="shared" si="65" ref="K203:L216">K187</f>
        <v>20</v>
      </c>
      <c r="L203" s="512" t="str">
        <f t="shared" si="65"/>
        <v>FINITO</v>
      </c>
      <c r="M203" s="509"/>
      <c r="N203" s="509"/>
      <c r="O203" s="509"/>
      <c r="P203" s="513"/>
    </row>
    <row r="204" spans="1:16" ht="58.5" customHeight="1" hidden="1">
      <c r="A204" s="213" t="s">
        <v>10</v>
      </c>
      <c r="B204" s="246"/>
      <c r="C204" s="246"/>
      <c r="D204" s="246"/>
      <c r="E204" s="246"/>
      <c r="F204" s="246"/>
      <c r="G204" s="215"/>
      <c r="H204" s="492"/>
      <c r="I204" s="512" t="str">
        <f t="shared" si="63"/>
        <v>MEDICINA INT GERIATRIA Dott. Vicentini</v>
      </c>
      <c r="J204" s="510">
        <f t="shared" si="64"/>
        <v>20</v>
      </c>
      <c r="K204" s="511">
        <f t="shared" si="65"/>
        <v>20</v>
      </c>
      <c r="L204" s="512" t="str">
        <f t="shared" si="65"/>
        <v>FINITO</v>
      </c>
      <c r="M204" s="509"/>
      <c r="N204" s="509"/>
      <c r="O204" s="509"/>
      <c r="P204" s="513"/>
    </row>
    <row r="205" spans="1:16" ht="58.5" customHeight="1" hidden="1">
      <c r="A205" s="213" t="s">
        <v>12</v>
      </c>
      <c r="B205" s="246"/>
      <c r="C205" s="246"/>
      <c r="D205" s="246"/>
      <c r="E205" s="246"/>
      <c r="F205" s="246"/>
      <c r="G205" s="215"/>
      <c r="H205" s="492"/>
      <c r="I205" s="512" t="str">
        <f t="shared" si="63"/>
        <v>INFERM.CA IN RIABILITAZIONE Dott. Lolli Nadia</v>
      </c>
      <c r="J205" s="510">
        <f t="shared" si="64"/>
        <v>35</v>
      </c>
      <c r="K205" s="511">
        <f t="shared" si="65"/>
        <v>35</v>
      </c>
      <c r="L205" s="512" t="str">
        <f t="shared" si="65"/>
        <v>FINITO</v>
      </c>
      <c r="M205" s="509"/>
      <c r="N205" s="509"/>
      <c r="O205" s="509"/>
      <c r="P205" s="513"/>
    </row>
    <row r="206" spans="1:16" ht="58.5" customHeight="1" hidden="1">
      <c r="A206" s="213" t="s">
        <v>13</v>
      </c>
      <c r="B206" s="246"/>
      <c r="C206" s="246"/>
      <c r="D206" s="246"/>
      <c r="E206" s="246"/>
      <c r="F206" s="246"/>
      <c r="G206" s="215"/>
      <c r="H206" s="492"/>
      <c r="I206" s="512" t="str">
        <f t="shared" si="63"/>
        <v>MEDICINA FISICA RIABILIT Dott.ssa Castagnoli</v>
      </c>
      <c r="J206" s="510">
        <f t="shared" si="64"/>
        <v>20</v>
      </c>
      <c r="K206" s="511">
        <f t="shared" si="65"/>
        <v>20</v>
      </c>
      <c r="L206" s="512" t="str">
        <f t="shared" si="65"/>
        <v>FINITO</v>
      </c>
      <c r="M206" s="509"/>
      <c r="N206" s="509"/>
      <c r="O206" s="509"/>
      <c r="P206" s="513"/>
    </row>
    <row r="207" spans="1:16" ht="58.5" customHeight="1" hidden="1">
      <c r="A207" s="213" t="s">
        <v>14</v>
      </c>
      <c r="B207" s="210"/>
      <c r="C207" s="246"/>
      <c r="D207" s="246"/>
      <c r="E207" s="246"/>
      <c r="F207" s="246"/>
      <c r="G207" s="246"/>
      <c r="H207" s="492"/>
      <c r="I207" s="512" t="str">
        <f t="shared" si="63"/>
        <v>PSICHIATRIA Dott. VALLETTA</v>
      </c>
      <c r="J207" s="510">
        <f t="shared" si="64"/>
        <v>15</v>
      </c>
      <c r="K207" s="511">
        <f t="shared" si="65"/>
        <v>15</v>
      </c>
      <c r="L207" s="512" t="str">
        <f t="shared" si="65"/>
        <v>FINITO</v>
      </c>
      <c r="M207" s="509"/>
      <c r="N207" s="509"/>
      <c r="O207" s="509"/>
      <c r="P207" s="513"/>
    </row>
    <row r="208" spans="1:16" ht="58.5" customHeight="1" hidden="1">
      <c r="A208" s="213" t="s">
        <v>16</v>
      </c>
      <c r="B208" s="246"/>
      <c r="C208" s="246"/>
      <c r="D208" s="246"/>
      <c r="E208" s="246"/>
      <c r="F208" s="246"/>
      <c r="G208" s="246"/>
      <c r="H208" s="492"/>
      <c r="I208" s="512" t="str">
        <f t="shared" si="63"/>
        <v>PSICOLOGIA CLIN Dott. Scampati</v>
      </c>
      <c r="J208" s="510">
        <f t="shared" si="64"/>
        <v>20</v>
      </c>
      <c r="K208" s="511">
        <f t="shared" si="65"/>
        <v>20</v>
      </c>
      <c r="L208" s="512" t="str">
        <f t="shared" si="65"/>
        <v>FINITO</v>
      </c>
      <c r="M208" s="509"/>
      <c r="N208" s="509"/>
      <c r="O208" s="509"/>
      <c r="P208" s="513"/>
    </row>
    <row r="209" spans="1:16" ht="58.5" customHeight="1" hidden="1">
      <c r="A209" s="213" t="s">
        <v>17</v>
      </c>
      <c r="B209" s="246"/>
      <c r="C209" s="246"/>
      <c r="D209" s="246"/>
      <c r="E209" s="246"/>
      <c r="F209" s="246"/>
      <c r="G209" s="246"/>
      <c r="H209" s="492"/>
      <c r="I209" s="512" t="str">
        <f t="shared" si="63"/>
        <v>INF.CA IN PSICHIATRIA Dott. Passeri</v>
      </c>
      <c r="J209" s="510">
        <f t="shared" si="64"/>
        <v>35</v>
      </c>
      <c r="K209" s="511">
        <f t="shared" si="65"/>
        <v>35</v>
      </c>
      <c r="L209" s="512" t="str">
        <f t="shared" si="65"/>
        <v>FINITO</v>
      </c>
      <c r="M209" s="509"/>
      <c r="N209" s="509"/>
      <c r="O209" s="509"/>
      <c r="P209" s="513"/>
    </row>
    <row r="210" spans="1:16" ht="58.5" customHeight="1" hidden="1">
      <c r="A210" s="272"/>
      <c r="B210" s="246"/>
      <c r="C210" s="246"/>
      <c r="D210" s="246"/>
      <c r="E210" s="246"/>
      <c r="F210" s="246"/>
      <c r="G210" s="246"/>
      <c r="H210" s="498"/>
      <c r="I210" s="512" t="str">
        <f t="shared" si="63"/>
        <v>NEUROLOGIA Dott. Trasatti</v>
      </c>
      <c r="J210" s="510">
        <f t="shared" si="64"/>
        <v>20</v>
      </c>
      <c r="K210" s="511">
        <f t="shared" si="65"/>
        <v>20</v>
      </c>
      <c r="L210" s="512" t="str">
        <f t="shared" si="65"/>
        <v>FINITO</v>
      </c>
      <c r="M210" s="509"/>
      <c r="N210" s="509"/>
      <c r="O210" s="509"/>
      <c r="P210" s="513"/>
    </row>
    <row r="211" spans="1:16" ht="58.5" customHeight="1" hidden="1">
      <c r="A211" s="213" t="s">
        <v>18</v>
      </c>
      <c r="B211" s="246"/>
      <c r="C211" s="246"/>
      <c r="D211" s="246"/>
      <c r="E211" s="246"/>
      <c r="F211" s="246"/>
      <c r="G211" s="246"/>
      <c r="H211" s="347"/>
      <c r="I211" s="512" t="str">
        <f t="shared" si="63"/>
        <v>FARMACOLOGIA Dott.</v>
      </c>
      <c r="J211" s="510">
        <f t="shared" si="64"/>
        <v>0</v>
      </c>
      <c r="K211" s="511">
        <f t="shared" si="65"/>
        <v>25</v>
      </c>
      <c r="L211" s="512" t="str">
        <f t="shared" si="65"/>
        <v xml:space="preserve"> </v>
      </c>
      <c r="M211" s="509"/>
      <c r="N211" s="509"/>
      <c r="O211" s="509"/>
      <c r="P211" s="513"/>
    </row>
    <row r="212" spans="1:16" ht="58.5" customHeight="1" hidden="1">
      <c r="A212" s="213" t="s">
        <v>19</v>
      </c>
      <c r="B212" s="246"/>
      <c r="C212" s="246"/>
      <c r="D212" s="246"/>
      <c r="E212" s="246"/>
      <c r="F212" s="246"/>
      <c r="G212" s="246"/>
      <c r="H212" s="347"/>
      <c r="I212" s="512" t="str">
        <f t="shared" si="63"/>
        <v>MEDICINA URGENZA PS Dott. ROMANELLI</v>
      </c>
      <c r="J212" s="510">
        <f t="shared" si="64"/>
        <v>17</v>
      </c>
      <c r="K212" s="511">
        <f t="shared" si="65"/>
        <v>20</v>
      </c>
      <c r="L212" s="512" t="str">
        <f t="shared" si="65"/>
        <v xml:space="preserve"> </v>
      </c>
      <c r="M212" s="509"/>
      <c r="N212" s="509"/>
      <c r="O212" s="509"/>
      <c r="P212" s="513"/>
    </row>
    <row r="213" spans="1:16" ht="58.5" customHeight="1" hidden="1">
      <c r="A213" s="213" t="s">
        <v>20</v>
      </c>
      <c r="B213" s="246"/>
      <c r="C213" s="246"/>
      <c r="D213" s="246"/>
      <c r="E213" s="246"/>
      <c r="F213" s="246"/>
      <c r="G213" s="246"/>
      <c r="H213" s="506"/>
      <c r="I213" s="512" t="str">
        <f t="shared" si="63"/>
        <v>INFERM.CA AREA CRITICA Dott. SETTIMI</v>
      </c>
      <c r="J213" s="510">
        <f t="shared" si="64"/>
        <v>28</v>
      </c>
      <c r="K213" s="511">
        <f t="shared" si="65"/>
        <v>40</v>
      </c>
      <c r="L213" s="512" t="str">
        <f t="shared" si="65"/>
        <v xml:space="preserve"> </v>
      </c>
      <c r="M213" s="509"/>
      <c r="N213" s="509"/>
      <c r="O213" s="509"/>
      <c r="P213" s="513"/>
    </row>
    <row r="214" spans="1:16" ht="58.5" customHeight="1" hidden="1">
      <c r="A214" s="273"/>
      <c r="B214" s="246"/>
      <c r="C214" s="246"/>
      <c r="D214" s="246"/>
      <c r="E214" s="246"/>
      <c r="F214" s="246"/>
      <c r="G214" s="246"/>
      <c r="H214" s="492"/>
      <c r="I214" s="512" t="str">
        <f t="shared" si="63"/>
        <v>ANESTESIOLOGIA Dott. Ssa PICCIONIi</v>
      </c>
      <c r="J214" s="510">
        <f t="shared" si="64"/>
        <v>15</v>
      </c>
      <c r="K214" s="511">
        <f t="shared" si="65"/>
        <v>15</v>
      </c>
      <c r="L214" s="512" t="str">
        <f t="shared" si="65"/>
        <v>FINITO</v>
      </c>
      <c r="M214" s="509"/>
      <c r="N214" s="509"/>
      <c r="O214" s="509"/>
      <c r="P214" s="513"/>
    </row>
    <row r="215" spans="1:16" ht="58.5" customHeight="1" hidden="1">
      <c r="A215" s="274"/>
      <c r="B215" s="246"/>
      <c r="C215" s="210"/>
      <c r="D215" s="246"/>
      <c r="E215" s="243"/>
      <c r="F215" s="246"/>
      <c r="G215" s="243"/>
      <c r="H215" s="492"/>
      <c r="I215" s="512" t="str">
        <f t="shared" si="63"/>
        <v>CHIRURGIA URGENZA PS Dott. D’AMBROSI</v>
      </c>
      <c r="J215" s="510">
        <f t="shared" si="64"/>
        <v>20</v>
      </c>
      <c r="K215" s="511">
        <f t="shared" si="65"/>
        <v>20</v>
      </c>
      <c r="L215" s="512" t="str">
        <f t="shared" si="65"/>
        <v>FINITO</v>
      </c>
      <c r="M215" s="509"/>
      <c r="N215" s="509"/>
      <c r="O215" s="509"/>
      <c r="P215" s="513"/>
    </row>
    <row r="216" spans="1:16" ht="58.5" customHeight="1" hidden="1">
      <c r="A216" s="224"/>
      <c r="B216" s="210"/>
      <c r="C216" s="210"/>
      <c r="D216" s="246"/>
      <c r="E216" s="243"/>
      <c r="F216" s="246"/>
      <c r="G216" s="243"/>
      <c r="H216" s="492"/>
      <c r="I216" s="514">
        <f t="shared" si="63"/>
        <v>0</v>
      </c>
      <c r="J216" s="510">
        <f t="shared" si="64"/>
        <v>0</v>
      </c>
      <c r="K216" s="514">
        <f t="shared" si="65"/>
        <v>0</v>
      </c>
      <c r="L216" s="512" t="str">
        <f t="shared" si="65"/>
        <v>FINITO</v>
      </c>
      <c r="M216" s="509"/>
      <c r="N216" s="509"/>
      <c r="O216" s="509"/>
      <c r="P216" s="513"/>
    </row>
    <row r="217" spans="1:16" ht="58.5" customHeight="1" hidden="1">
      <c r="A217" s="277"/>
      <c r="B217" s="202" t="s">
        <v>1</v>
      </c>
      <c r="C217" s="202" t="s">
        <v>2</v>
      </c>
      <c r="D217" s="202" t="s">
        <v>3</v>
      </c>
      <c r="E217" s="202" t="s">
        <v>4</v>
      </c>
      <c r="F217" s="202" t="s">
        <v>5</v>
      </c>
      <c r="G217" s="202" t="s">
        <v>6</v>
      </c>
      <c r="H217" s="492"/>
      <c r="I217" s="509"/>
      <c r="J217" s="510"/>
      <c r="K217" s="509"/>
      <c r="L217" s="509"/>
      <c r="M217" s="509"/>
      <c r="N217" s="509"/>
      <c r="O217" s="509"/>
      <c r="P217" s="513"/>
    </row>
    <row r="218" spans="1:16" ht="58.5" customHeight="1" hidden="1">
      <c r="A218" s="278"/>
      <c r="B218" s="206">
        <v>44578</v>
      </c>
      <c r="C218" s="206">
        <v>44579</v>
      </c>
      <c r="D218" s="206">
        <v>44580</v>
      </c>
      <c r="E218" s="206">
        <v>44581</v>
      </c>
      <c r="F218" s="206">
        <v>44582</v>
      </c>
      <c r="G218" s="206">
        <v>44583</v>
      </c>
      <c r="H218" s="492"/>
      <c r="I218" s="509"/>
      <c r="J218" s="510"/>
      <c r="K218" s="509"/>
      <c r="L218" s="509"/>
      <c r="M218" s="509"/>
      <c r="N218" s="509"/>
      <c r="O218" s="509"/>
      <c r="P218" s="513"/>
    </row>
    <row r="219" spans="1:16" ht="58.5" customHeight="1" hidden="1">
      <c r="A219" s="209" t="s">
        <v>21</v>
      </c>
      <c r="B219" s="210"/>
      <c r="C219" s="210"/>
      <c r="D219" s="210"/>
      <c r="E219" s="210"/>
      <c r="F219" s="210"/>
      <c r="G219" s="210"/>
      <c r="H219" s="492"/>
      <c r="I219" s="512" t="str">
        <f aca="true" t="shared" si="66" ref="I219:I232">I203</f>
        <v>MALATTIE APPARATO LOCOM Dott. Cataldo</v>
      </c>
      <c r="J219" s="510">
        <f aca="true" t="shared" si="67" ref="J219:J232">COUNTIF(B$220:G$229,I219)+J203</f>
        <v>20</v>
      </c>
      <c r="K219" s="511">
        <f aca="true" t="shared" si="68" ref="K219:L232">K203</f>
        <v>20</v>
      </c>
      <c r="L219" s="512" t="str">
        <f t="shared" si="68"/>
        <v>FINITO</v>
      </c>
      <c r="M219" s="509"/>
      <c r="N219" s="509"/>
      <c r="O219" s="509"/>
      <c r="P219" s="513"/>
    </row>
    <row r="220" spans="1:16" ht="58.5" customHeight="1" hidden="1">
      <c r="A220" s="213" t="s">
        <v>10</v>
      </c>
      <c r="B220" s="246"/>
      <c r="C220" s="246"/>
      <c r="D220" s="246"/>
      <c r="E220" s="246"/>
      <c r="F220" s="246"/>
      <c r="G220" s="210"/>
      <c r="H220" s="492"/>
      <c r="I220" s="512" t="str">
        <f t="shared" si="66"/>
        <v>MEDICINA INT GERIATRIA Dott. Vicentini</v>
      </c>
      <c r="J220" s="510">
        <f t="shared" si="67"/>
        <v>20</v>
      </c>
      <c r="K220" s="511">
        <f t="shared" si="68"/>
        <v>20</v>
      </c>
      <c r="L220" s="512" t="str">
        <f t="shared" si="68"/>
        <v>FINITO</v>
      </c>
      <c r="M220" s="509"/>
      <c r="N220" s="509"/>
      <c r="O220" s="509"/>
      <c r="P220" s="513"/>
    </row>
    <row r="221" spans="1:16" ht="58.5" customHeight="1" hidden="1">
      <c r="A221" s="213" t="s">
        <v>12</v>
      </c>
      <c r="B221" s="246"/>
      <c r="C221" s="246"/>
      <c r="D221" s="246"/>
      <c r="E221" s="246"/>
      <c r="F221" s="246"/>
      <c r="G221" s="210"/>
      <c r="H221" s="492"/>
      <c r="I221" s="512" t="str">
        <f t="shared" si="66"/>
        <v>INFERM.CA IN RIABILITAZIONE Dott. Lolli Nadia</v>
      </c>
      <c r="J221" s="510">
        <f t="shared" si="67"/>
        <v>35</v>
      </c>
      <c r="K221" s="511">
        <f t="shared" si="68"/>
        <v>35</v>
      </c>
      <c r="L221" s="512" t="str">
        <f t="shared" si="68"/>
        <v>FINITO</v>
      </c>
      <c r="M221" s="509"/>
      <c r="N221" s="509"/>
      <c r="O221" s="509"/>
      <c r="P221" s="513"/>
    </row>
    <row r="222" spans="1:16" ht="58.5" customHeight="1" hidden="1">
      <c r="A222" s="213" t="s">
        <v>13</v>
      </c>
      <c r="B222" s="246"/>
      <c r="C222" s="246"/>
      <c r="D222" s="246"/>
      <c r="E222" s="246"/>
      <c r="F222" s="246"/>
      <c r="G222" s="210"/>
      <c r="H222" s="492"/>
      <c r="I222" s="512" t="str">
        <f t="shared" si="66"/>
        <v>MEDICINA FISICA RIABILIT Dott.ssa Castagnoli</v>
      </c>
      <c r="J222" s="510">
        <f t="shared" si="67"/>
        <v>20</v>
      </c>
      <c r="K222" s="511">
        <f t="shared" si="68"/>
        <v>20</v>
      </c>
      <c r="L222" s="512" t="str">
        <f t="shared" si="68"/>
        <v>FINITO</v>
      </c>
      <c r="M222" s="509"/>
      <c r="N222" s="509"/>
      <c r="O222" s="509"/>
      <c r="P222" s="513"/>
    </row>
    <row r="223" spans="1:16" ht="58.5" customHeight="1" hidden="1">
      <c r="A223" s="213" t="s">
        <v>14</v>
      </c>
      <c r="B223" s="246"/>
      <c r="C223" s="246"/>
      <c r="D223" s="246"/>
      <c r="E223" s="246"/>
      <c r="F223" s="246"/>
      <c r="G223" s="210"/>
      <c r="H223" s="492"/>
      <c r="I223" s="512" t="str">
        <f t="shared" si="66"/>
        <v>PSICHIATRIA Dott. VALLETTA</v>
      </c>
      <c r="J223" s="510">
        <f t="shared" si="67"/>
        <v>15</v>
      </c>
      <c r="K223" s="511">
        <f t="shared" si="68"/>
        <v>15</v>
      </c>
      <c r="L223" s="512" t="str">
        <f t="shared" si="68"/>
        <v>FINITO</v>
      </c>
      <c r="M223" s="509"/>
      <c r="N223" s="509"/>
      <c r="O223" s="509"/>
      <c r="P223" s="513"/>
    </row>
    <row r="224" spans="1:16" ht="58.5" customHeight="1" hidden="1">
      <c r="A224" s="213" t="s">
        <v>16</v>
      </c>
      <c r="B224" s="246"/>
      <c r="C224" s="246"/>
      <c r="D224" s="215"/>
      <c r="E224" s="246"/>
      <c r="F224" s="246"/>
      <c r="G224" s="210"/>
      <c r="H224" s="492"/>
      <c r="I224" s="512" t="str">
        <f t="shared" si="66"/>
        <v>PSICOLOGIA CLIN Dott. Scampati</v>
      </c>
      <c r="J224" s="510">
        <f t="shared" si="67"/>
        <v>20</v>
      </c>
      <c r="K224" s="511">
        <f t="shared" si="68"/>
        <v>20</v>
      </c>
      <c r="L224" s="512" t="str">
        <f t="shared" si="68"/>
        <v>FINITO</v>
      </c>
      <c r="M224" s="509"/>
      <c r="N224" s="509"/>
      <c r="O224" s="509"/>
      <c r="P224" s="513"/>
    </row>
    <row r="225" spans="1:16" ht="73.5" customHeight="1" hidden="1">
      <c r="A225" s="213" t="s">
        <v>17</v>
      </c>
      <c r="B225" s="246"/>
      <c r="C225" s="246"/>
      <c r="D225" s="215"/>
      <c r="E225" s="246"/>
      <c r="F225" s="246"/>
      <c r="G225" s="210"/>
      <c r="H225" s="492"/>
      <c r="I225" s="512" t="str">
        <f t="shared" si="66"/>
        <v>INF.CA IN PSICHIATRIA Dott. Passeri</v>
      </c>
      <c r="J225" s="510">
        <f t="shared" si="67"/>
        <v>35</v>
      </c>
      <c r="K225" s="511">
        <f t="shared" si="68"/>
        <v>35</v>
      </c>
      <c r="L225" s="512" t="str">
        <f t="shared" si="68"/>
        <v>FINITO</v>
      </c>
      <c r="M225" s="509"/>
      <c r="N225" s="509"/>
      <c r="O225" s="509"/>
      <c r="P225" s="513"/>
    </row>
    <row r="226" spans="1:16" ht="58.5" customHeight="1" hidden="1">
      <c r="A226" s="272"/>
      <c r="B226" s="246"/>
      <c r="C226" s="246"/>
      <c r="D226" s="215"/>
      <c r="E226" s="246"/>
      <c r="F226" s="246"/>
      <c r="G226" s="246"/>
      <c r="H226" s="492"/>
      <c r="I226" s="512" t="str">
        <f t="shared" si="66"/>
        <v>NEUROLOGIA Dott. Trasatti</v>
      </c>
      <c r="J226" s="510">
        <f t="shared" si="67"/>
        <v>20</v>
      </c>
      <c r="K226" s="511">
        <f t="shared" si="68"/>
        <v>20</v>
      </c>
      <c r="L226" s="512" t="str">
        <f t="shared" si="68"/>
        <v>FINITO</v>
      </c>
      <c r="M226" s="509"/>
      <c r="N226" s="509"/>
      <c r="O226" s="509"/>
      <c r="P226" s="513"/>
    </row>
    <row r="227" spans="1:16" ht="58.5" customHeight="1" hidden="1">
      <c r="A227" s="213" t="s">
        <v>18</v>
      </c>
      <c r="B227" s="246"/>
      <c r="C227" s="246"/>
      <c r="D227" s="215"/>
      <c r="E227" s="246"/>
      <c r="F227" s="246"/>
      <c r="G227" s="246"/>
      <c r="H227" s="498"/>
      <c r="I227" s="512" t="str">
        <f t="shared" si="66"/>
        <v>FARMACOLOGIA Dott.</v>
      </c>
      <c r="J227" s="510">
        <f t="shared" si="67"/>
        <v>0</v>
      </c>
      <c r="K227" s="511">
        <f t="shared" si="68"/>
        <v>25</v>
      </c>
      <c r="L227" s="512" t="str">
        <f t="shared" si="68"/>
        <v xml:space="preserve"> </v>
      </c>
      <c r="M227" s="509"/>
      <c r="N227" s="509"/>
      <c r="O227" s="509"/>
      <c r="P227" s="513"/>
    </row>
    <row r="228" spans="1:16" ht="58.5" customHeight="1" hidden="1">
      <c r="A228" s="213" t="s">
        <v>19</v>
      </c>
      <c r="B228" s="246"/>
      <c r="C228" s="246"/>
      <c r="D228" s="246"/>
      <c r="E228" s="246"/>
      <c r="F228" s="246"/>
      <c r="G228" s="246"/>
      <c r="H228" s="347"/>
      <c r="I228" s="512" t="str">
        <f t="shared" si="66"/>
        <v>MEDICINA URGENZA PS Dott. ROMANELLI</v>
      </c>
      <c r="J228" s="510">
        <f t="shared" si="67"/>
        <v>17</v>
      </c>
      <c r="K228" s="511">
        <f t="shared" si="68"/>
        <v>20</v>
      </c>
      <c r="L228" s="512" t="str">
        <f t="shared" si="68"/>
        <v xml:space="preserve"> </v>
      </c>
      <c r="M228" s="509"/>
      <c r="N228" s="509"/>
      <c r="O228" s="509"/>
      <c r="P228" s="513"/>
    </row>
    <row r="229" spans="1:16" ht="66" customHeight="1" hidden="1">
      <c r="A229" s="213" t="s">
        <v>20</v>
      </c>
      <c r="B229" s="246"/>
      <c r="C229" s="246"/>
      <c r="D229" s="246"/>
      <c r="E229" s="246"/>
      <c r="F229" s="246"/>
      <c r="G229" s="246"/>
      <c r="H229" s="347"/>
      <c r="I229" s="512" t="str">
        <f t="shared" si="66"/>
        <v>INFERM.CA AREA CRITICA Dott. SETTIMI</v>
      </c>
      <c r="J229" s="510">
        <f t="shared" si="67"/>
        <v>28</v>
      </c>
      <c r="K229" s="511">
        <f t="shared" si="68"/>
        <v>40</v>
      </c>
      <c r="L229" s="512" t="str">
        <f t="shared" si="68"/>
        <v xml:space="preserve"> </v>
      </c>
      <c r="M229" s="509"/>
      <c r="N229" s="509"/>
      <c r="O229" s="509"/>
      <c r="P229" s="513"/>
    </row>
    <row r="230" spans="1:16" ht="58.5" customHeight="1" hidden="1">
      <c r="A230" s="273"/>
      <c r="B230" s="246"/>
      <c r="C230" s="246"/>
      <c r="D230" s="215"/>
      <c r="E230" s="246"/>
      <c r="F230" s="246"/>
      <c r="G230" s="246"/>
      <c r="H230" s="506"/>
      <c r="I230" s="512" t="str">
        <f t="shared" si="66"/>
        <v>ANESTESIOLOGIA Dott. Ssa PICCIONIi</v>
      </c>
      <c r="J230" s="510">
        <f t="shared" si="67"/>
        <v>15</v>
      </c>
      <c r="K230" s="511">
        <f t="shared" si="68"/>
        <v>15</v>
      </c>
      <c r="L230" s="512" t="str">
        <f t="shared" si="68"/>
        <v>FINITO</v>
      </c>
      <c r="M230" s="509"/>
      <c r="N230" s="509"/>
      <c r="O230" s="509"/>
      <c r="P230" s="513"/>
    </row>
    <row r="231" spans="1:16" ht="58.5" customHeight="1" hidden="1">
      <c r="A231" s="274"/>
      <c r="B231" s="246"/>
      <c r="C231" s="210"/>
      <c r="D231" s="246"/>
      <c r="E231" s="246"/>
      <c r="F231" s="246"/>
      <c r="G231" s="246"/>
      <c r="H231" s="492"/>
      <c r="I231" s="512" t="str">
        <f t="shared" si="66"/>
        <v>CHIRURGIA URGENZA PS Dott. D’AMBROSI</v>
      </c>
      <c r="J231" s="510">
        <f t="shared" si="67"/>
        <v>20</v>
      </c>
      <c r="K231" s="511">
        <f t="shared" si="68"/>
        <v>20</v>
      </c>
      <c r="L231" s="512" t="str">
        <f t="shared" si="68"/>
        <v>FINITO</v>
      </c>
      <c r="M231" s="509"/>
      <c r="N231" s="509"/>
      <c r="O231" s="509"/>
      <c r="P231" s="513"/>
    </row>
    <row r="232" spans="1:16" ht="58.5" customHeight="1" hidden="1">
      <c r="A232" s="224"/>
      <c r="B232" s="210"/>
      <c r="C232" s="210"/>
      <c r="D232" s="246"/>
      <c r="E232" s="246"/>
      <c r="F232" s="246"/>
      <c r="G232" s="246"/>
      <c r="H232" s="492"/>
      <c r="I232" s="514">
        <f t="shared" si="66"/>
        <v>0</v>
      </c>
      <c r="J232" s="510">
        <f t="shared" si="67"/>
        <v>0</v>
      </c>
      <c r="K232" s="514">
        <f t="shared" si="68"/>
        <v>0</v>
      </c>
      <c r="L232" s="512" t="str">
        <f t="shared" si="68"/>
        <v>FINITO</v>
      </c>
      <c r="M232" s="509"/>
      <c r="N232" s="509"/>
      <c r="O232" s="509"/>
      <c r="P232" s="513"/>
    </row>
    <row r="233" spans="1:16" ht="58.5" customHeight="1" hidden="1">
      <c r="A233" s="277"/>
      <c r="B233" s="202" t="s">
        <v>1</v>
      </c>
      <c r="C233" s="202" t="s">
        <v>2</v>
      </c>
      <c r="D233" s="202" t="s">
        <v>3</v>
      </c>
      <c r="E233" s="202" t="s">
        <v>4</v>
      </c>
      <c r="F233" s="202" t="s">
        <v>5</v>
      </c>
      <c r="G233" s="202" t="s">
        <v>6</v>
      </c>
      <c r="H233" s="492"/>
      <c r="I233" s="509"/>
      <c r="J233" s="510"/>
      <c r="K233" s="509"/>
      <c r="L233" s="509"/>
      <c r="M233" s="509"/>
      <c r="N233" s="509"/>
      <c r="O233" s="509"/>
      <c r="P233" s="513"/>
    </row>
    <row r="234" spans="1:16" ht="58.5" customHeight="1" hidden="1">
      <c r="A234" s="278"/>
      <c r="B234" s="206">
        <v>44585</v>
      </c>
      <c r="C234" s="206">
        <v>44586</v>
      </c>
      <c r="D234" s="206">
        <v>44587</v>
      </c>
      <c r="E234" s="206">
        <v>44588</v>
      </c>
      <c r="F234" s="206">
        <v>44589</v>
      </c>
      <c r="G234" s="206">
        <v>44590</v>
      </c>
      <c r="H234" s="492"/>
      <c r="I234" s="509"/>
      <c r="J234" s="510"/>
      <c r="K234" s="509"/>
      <c r="L234" s="509"/>
      <c r="M234" s="509"/>
      <c r="N234" s="509"/>
      <c r="O234" s="509"/>
      <c r="P234" s="513"/>
    </row>
    <row r="235" spans="1:16" ht="58.5" customHeight="1" hidden="1">
      <c r="A235" s="209" t="s">
        <v>21</v>
      </c>
      <c r="B235" s="210"/>
      <c r="C235" s="210"/>
      <c r="D235" s="210"/>
      <c r="E235" s="210"/>
      <c r="F235" s="210"/>
      <c r="G235" s="210"/>
      <c r="H235" s="492"/>
      <c r="I235" s="512" t="str">
        <f aca="true" t="shared" si="69" ref="I235:I247">I219</f>
        <v>MALATTIE APPARATO LOCOM Dott. Cataldo</v>
      </c>
      <c r="J235" s="510">
        <f aca="true" t="shared" si="70" ref="J235:J247">COUNTIF(B$220:G$229,I235)+J219</f>
        <v>20</v>
      </c>
      <c r="K235" s="511">
        <f aca="true" t="shared" si="71" ref="K235:L247">K219</f>
        <v>20</v>
      </c>
      <c r="L235" s="512" t="str">
        <f t="shared" si="71"/>
        <v>FINITO</v>
      </c>
      <c r="M235" s="509"/>
      <c r="N235" s="509"/>
      <c r="O235" s="509"/>
      <c r="P235" s="513"/>
    </row>
    <row r="236" spans="1:16" ht="58.5" customHeight="1" hidden="1">
      <c r="A236" s="213" t="s">
        <v>10</v>
      </c>
      <c r="B236" s="246"/>
      <c r="C236" s="246"/>
      <c r="D236" s="246"/>
      <c r="E236" s="246"/>
      <c r="F236" s="246"/>
      <c r="G236" s="210"/>
      <c r="H236" s="492"/>
      <c r="I236" s="512" t="str">
        <f t="shared" si="69"/>
        <v>MEDICINA INT GERIATRIA Dott. Vicentini</v>
      </c>
      <c r="J236" s="510">
        <f t="shared" si="70"/>
        <v>20</v>
      </c>
      <c r="K236" s="511">
        <f t="shared" si="71"/>
        <v>20</v>
      </c>
      <c r="L236" s="512" t="str">
        <f t="shared" si="71"/>
        <v>FINITO</v>
      </c>
      <c r="M236" s="509"/>
      <c r="N236" s="509"/>
      <c r="O236" s="509"/>
      <c r="P236" s="513"/>
    </row>
    <row r="237" spans="1:16" ht="58.5" customHeight="1" hidden="1">
      <c r="A237" s="213" t="s">
        <v>12</v>
      </c>
      <c r="B237" s="246"/>
      <c r="C237" s="246"/>
      <c r="D237" s="246"/>
      <c r="E237" s="246"/>
      <c r="F237" s="246"/>
      <c r="G237" s="210"/>
      <c r="H237" s="492"/>
      <c r="I237" s="512" t="str">
        <f t="shared" si="69"/>
        <v>INFERM.CA IN RIABILITAZIONE Dott. Lolli Nadia</v>
      </c>
      <c r="J237" s="510">
        <f t="shared" si="70"/>
        <v>35</v>
      </c>
      <c r="K237" s="511">
        <f t="shared" si="71"/>
        <v>35</v>
      </c>
      <c r="L237" s="512" t="str">
        <f t="shared" si="71"/>
        <v>FINITO</v>
      </c>
      <c r="M237" s="509"/>
      <c r="N237" s="509"/>
      <c r="O237" s="509"/>
      <c r="P237" s="513"/>
    </row>
    <row r="238" spans="1:16" ht="58.5" customHeight="1" hidden="1">
      <c r="A238" s="213" t="s">
        <v>13</v>
      </c>
      <c r="B238" s="246"/>
      <c r="C238" s="246"/>
      <c r="D238" s="246"/>
      <c r="E238" s="246"/>
      <c r="F238" s="246"/>
      <c r="G238" s="210"/>
      <c r="H238" s="492"/>
      <c r="I238" s="512" t="str">
        <f t="shared" si="69"/>
        <v>MEDICINA FISICA RIABILIT Dott.ssa Castagnoli</v>
      </c>
      <c r="J238" s="510">
        <f t="shared" si="70"/>
        <v>20</v>
      </c>
      <c r="K238" s="511">
        <f t="shared" si="71"/>
        <v>20</v>
      </c>
      <c r="L238" s="512" t="str">
        <f t="shared" si="71"/>
        <v>FINITO</v>
      </c>
      <c r="M238" s="509"/>
      <c r="N238" s="509"/>
      <c r="O238" s="509"/>
      <c r="P238" s="513"/>
    </row>
    <row r="239" spans="1:16" ht="58.5" customHeight="1" hidden="1">
      <c r="A239" s="213" t="s">
        <v>14</v>
      </c>
      <c r="B239" s="246"/>
      <c r="C239" s="246"/>
      <c r="D239" s="246"/>
      <c r="E239" s="246"/>
      <c r="F239" s="246"/>
      <c r="G239" s="210"/>
      <c r="H239" s="492"/>
      <c r="I239" s="512" t="str">
        <f t="shared" si="69"/>
        <v>PSICHIATRIA Dott. VALLETTA</v>
      </c>
      <c r="J239" s="510">
        <f t="shared" si="70"/>
        <v>15</v>
      </c>
      <c r="K239" s="511">
        <f t="shared" si="71"/>
        <v>15</v>
      </c>
      <c r="L239" s="512" t="str">
        <f t="shared" si="71"/>
        <v>FINITO</v>
      </c>
      <c r="M239" s="509"/>
      <c r="N239" s="509"/>
      <c r="O239" s="509"/>
      <c r="P239" s="513"/>
    </row>
    <row r="240" spans="1:16" ht="58.5" customHeight="1" hidden="1">
      <c r="A240" s="213" t="s">
        <v>16</v>
      </c>
      <c r="B240" s="246"/>
      <c r="C240" s="246"/>
      <c r="D240" s="215"/>
      <c r="E240" s="246"/>
      <c r="F240" s="246"/>
      <c r="G240" s="210"/>
      <c r="H240" s="492"/>
      <c r="I240" s="512" t="str">
        <f t="shared" si="69"/>
        <v>PSICOLOGIA CLIN Dott. Scampati</v>
      </c>
      <c r="J240" s="510">
        <f t="shared" si="70"/>
        <v>20</v>
      </c>
      <c r="K240" s="511">
        <f t="shared" si="71"/>
        <v>20</v>
      </c>
      <c r="L240" s="512" t="str">
        <f t="shared" si="71"/>
        <v>FINITO</v>
      </c>
      <c r="M240" s="509"/>
      <c r="N240" s="509"/>
      <c r="O240" s="509"/>
      <c r="P240" s="513"/>
    </row>
    <row r="241" spans="1:16" ht="73.5" customHeight="1" hidden="1">
      <c r="A241" s="213" t="s">
        <v>17</v>
      </c>
      <c r="B241" s="246"/>
      <c r="C241" s="246"/>
      <c r="D241" s="215"/>
      <c r="E241" s="246"/>
      <c r="F241" s="246"/>
      <c r="G241" s="210"/>
      <c r="H241" s="492"/>
      <c r="I241" s="512" t="str">
        <f t="shared" si="69"/>
        <v>INF.CA IN PSICHIATRIA Dott. Passeri</v>
      </c>
      <c r="J241" s="510">
        <f t="shared" si="70"/>
        <v>35</v>
      </c>
      <c r="K241" s="511">
        <f t="shared" si="71"/>
        <v>35</v>
      </c>
      <c r="L241" s="512" t="str">
        <f t="shared" si="71"/>
        <v>FINITO</v>
      </c>
      <c r="M241" s="509"/>
      <c r="N241" s="509"/>
      <c r="O241" s="509"/>
      <c r="P241" s="513"/>
    </row>
    <row r="242" spans="1:16" ht="58.5" customHeight="1" hidden="1">
      <c r="A242" s="272"/>
      <c r="B242" s="246"/>
      <c r="C242" s="246"/>
      <c r="D242" s="215"/>
      <c r="E242" s="246"/>
      <c r="F242" s="246"/>
      <c r="G242" s="246"/>
      <c r="H242" s="492"/>
      <c r="I242" s="512" t="str">
        <f t="shared" si="69"/>
        <v>NEUROLOGIA Dott. Trasatti</v>
      </c>
      <c r="J242" s="510">
        <f t="shared" si="70"/>
        <v>20</v>
      </c>
      <c r="K242" s="511">
        <f t="shared" si="71"/>
        <v>20</v>
      </c>
      <c r="L242" s="512" t="str">
        <f t="shared" si="71"/>
        <v>FINITO</v>
      </c>
      <c r="M242" s="509"/>
      <c r="N242" s="509"/>
      <c r="O242" s="509"/>
      <c r="P242" s="513"/>
    </row>
    <row r="243" spans="1:16" ht="58.5" customHeight="1" hidden="1">
      <c r="A243" s="213" t="s">
        <v>18</v>
      </c>
      <c r="B243" s="246"/>
      <c r="C243" s="246"/>
      <c r="D243" s="215"/>
      <c r="E243" s="246"/>
      <c r="F243" s="246"/>
      <c r="G243" s="246"/>
      <c r="H243" s="498"/>
      <c r="I243" s="512" t="str">
        <f t="shared" si="69"/>
        <v>FARMACOLOGIA Dott.</v>
      </c>
      <c r="J243" s="510">
        <f t="shared" si="70"/>
        <v>0</v>
      </c>
      <c r="K243" s="511">
        <f t="shared" si="71"/>
        <v>25</v>
      </c>
      <c r="L243" s="512" t="str">
        <f t="shared" si="71"/>
        <v xml:space="preserve"> </v>
      </c>
      <c r="M243" s="509"/>
      <c r="N243" s="509"/>
      <c r="O243" s="509"/>
      <c r="P243" s="513"/>
    </row>
    <row r="244" spans="1:16" ht="58.5" customHeight="1" hidden="1">
      <c r="A244" s="213" t="s">
        <v>19</v>
      </c>
      <c r="B244" s="246"/>
      <c r="C244" s="246"/>
      <c r="D244" s="246"/>
      <c r="E244" s="246"/>
      <c r="F244" s="246"/>
      <c r="G244" s="246"/>
      <c r="H244" s="347"/>
      <c r="I244" s="512" t="str">
        <f t="shared" si="69"/>
        <v>MEDICINA URGENZA PS Dott. ROMANELLI</v>
      </c>
      <c r="J244" s="510">
        <f t="shared" si="70"/>
        <v>17</v>
      </c>
      <c r="K244" s="511">
        <f t="shared" si="71"/>
        <v>20</v>
      </c>
      <c r="L244" s="512" t="str">
        <f t="shared" si="71"/>
        <v xml:space="preserve"> </v>
      </c>
      <c r="M244" s="509"/>
      <c r="N244" s="509"/>
      <c r="O244" s="509"/>
      <c r="P244" s="513"/>
    </row>
    <row r="245" spans="1:16" ht="66" customHeight="1" hidden="1">
      <c r="A245" s="213" t="s">
        <v>20</v>
      </c>
      <c r="B245" s="246"/>
      <c r="C245" s="246"/>
      <c r="D245" s="246"/>
      <c r="E245" s="246"/>
      <c r="F245" s="246"/>
      <c r="G245" s="246"/>
      <c r="H245" s="347"/>
      <c r="I245" s="512" t="str">
        <f t="shared" si="69"/>
        <v>INFERM.CA AREA CRITICA Dott. SETTIMI</v>
      </c>
      <c r="J245" s="510">
        <f t="shared" si="70"/>
        <v>28</v>
      </c>
      <c r="K245" s="511">
        <f t="shared" si="71"/>
        <v>40</v>
      </c>
      <c r="L245" s="512" t="str">
        <f t="shared" si="71"/>
        <v xml:space="preserve"> </v>
      </c>
      <c r="M245" s="509"/>
      <c r="N245" s="509"/>
      <c r="O245" s="509"/>
      <c r="P245" s="513"/>
    </row>
    <row r="246" spans="1:16" ht="58.5" customHeight="1" hidden="1">
      <c r="A246" s="224"/>
      <c r="B246" s="246"/>
      <c r="C246" s="246"/>
      <c r="D246" s="215"/>
      <c r="E246" s="246"/>
      <c r="F246" s="246"/>
      <c r="G246" s="246"/>
      <c r="H246" s="506"/>
      <c r="I246" s="512" t="str">
        <f t="shared" si="69"/>
        <v>ANESTESIOLOGIA Dott. Ssa PICCIONIi</v>
      </c>
      <c r="J246" s="510">
        <f t="shared" si="70"/>
        <v>15</v>
      </c>
      <c r="K246" s="511">
        <f t="shared" si="71"/>
        <v>15</v>
      </c>
      <c r="L246" s="512" t="str">
        <f t="shared" si="71"/>
        <v>FINITO</v>
      </c>
      <c r="M246" s="509"/>
      <c r="N246" s="509"/>
      <c r="O246" s="509"/>
      <c r="P246" s="513"/>
    </row>
    <row r="247" spans="1:16" ht="58.5" customHeight="1" hidden="1">
      <c r="A247" s="224"/>
      <c r="B247" s="246"/>
      <c r="C247" s="210"/>
      <c r="D247" s="246"/>
      <c r="E247" s="246"/>
      <c r="F247" s="246"/>
      <c r="G247" s="246"/>
      <c r="H247" s="492"/>
      <c r="I247" s="512" t="str">
        <f t="shared" si="69"/>
        <v>CHIRURGIA URGENZA PS Dott. D’AMBROSI</v>
      </c>
      <c r="J247" s="510">
        <f t="shared" si="70"/>
        <v>20</v>
      </c>
      <c r="K247" s="511">
        <f t="shared" si="71"/>
        <v>20</v>
      </c>
      <c r="L247" s="512" t="str">
        <f t="shared" si="71"/>
        <v>FINITO</v>
      </c>
      <c r="M247" s="509"/>
      <c r="N247" s="509"/>
      <c r="O247" s="509"/>
      <c r="P247" s="513"/>
    </row>
    <row r="248" spans="1:16" ht="58.5" customHeight="1" hidden="1">
      <c r="A248" s="224"/>
      <c r="B248" s="246"/>
      <c r="C248" s="210"/>
      <c r="D248" s="246"/>
      <c r="E248" s="246"/>
      <c r="F248" s="246"/>
      <c r="G248" s="246"/>
      <c r="H248" s="492"/>
      <c r="I248" s="512"/>
      <c r="J248" s="510"/>
      <c r="K248" s="509"/>
      <c r="L248" s="512"/>
      <c r="M248" s="509"/>
      <c r="N248" s="509"/>
      <c r="O248" s="509"/>
      <c r="P248" s="513"/>
    </row>
    <row r="249" spans="1:16" ht="58.5" customHeight="1">
      <c r="A249" s="304"/>
      <c r="B249" s="202" t="s">
        <v>1</v>
      </c>
      <c r="C249" s="202" t="s">
        <v>2</v>
      </c>
      <c r="D249" s="202" t="s">
        <v>3</v>
      </c>
      <c r="E249" s="202" t="s">
        <v>4</v>
      </c>
      <c r="F249" s="202" t="s">
        <v>5</v>
      </c>
      <c r="G249" s="202" t="s">
        <v>6</v>
      </c>
      <c r="H249" s="492"/>
      <c r="I249" s="509"/>
      <c r="J249" s="510"/>
      <c r="K249" s="509"/>
      <c r="L249" s="509"/>
      <c r="M249" s="509"/>
      <c r="N249" s="509"/>
      <c r="O249" s="509"/>
      <c r="P249" s="513"/>
    </row>
    <row r="250" spans="1:16" ht="58.5" customHeight="1">
      <c r="A250" s="304"/>
      <c r="B250" s="206"/>
      <c r="C250" s="206"/>
      <c r="D250" s="206"/>
      <c r="E250" s="206">
        <v>44581</v>
      </c>
      <c r="F250" s="206">
        <v>44582</v>
      </c>
      <c r="G250" s="206">
        <v>44583</v>
      </c>
      <c r="H250" s="492"/>
      <c r="I250" s="509"/>
      <c r="J250" s="510"/>
      <c r="K250" s="509"/>
      <c r="L250" s="509"/>
      <c r="M250" s="509"/>
      <c r="N250" s="509"/>
      <c r="O250" s="509"/>
      <c r="P250" s="513"/>
    </row>
    <row r="251" spans="1:16" ht="82.5" customHeight="1">
      <c r="A251" s="209" t="s">
        <v>21</v>
      </c>
      <c r="B251" s="635"/>
      <c r="C251" s="636"/>
      <c r="D251" s="638"/>
      <c r="E251" s="636"/>
      <c r="F251" s="636"/>
      <c r="G251" s="637"/>
      <c r="H251" s="492"/>
      <c r="I251" s="512" t="str">
        <f aca="true" t="shared" si="72" ref="I251:I264">I235</f>
        <v>MALATTIE APPARATO LOCOM Dott. Cataldo</v>
      </c>
      <c r="J251" s="510">
        <f>COUNTIF(B$252:G$261,I251)+J235</f>
        <v>20</v>
      </c>
      <c r="K251" s="511">
        <f aca="true" t="shared" si="73" ref="K251:K264">K235</f>
        <v>20</v>
      </c>
      <c r="L251" s="512" t="str">
        <f aca="true" t="shared" si="74" ref="L251:L264">IF(J251=K251,"FINITO"," ")</f>
        <v>FINITO</v>
      </c>
      <c r="M251" s="512">
        <f aca="true" t="shared" si="75" ref="M251:M264">M235</f>
        <v>0</v>
      </c>
      <c r="N251" s="510">
        <f aca="true" t="shared" si="76" ref="N251:N264">COUNTIF(B$155:G$164,M251)+N235</f>
        <v>0</v>
      </c>
      <c r="O251" s="511">
        <f aca="true" t="shared" si="77" ref="O251:O258">O235</f>
        <v>0</v>
      </c>
      <c r="P251" s="513"/>
    </row>
    <row r="252" spans="1:16" ht="58.5" customHeight="1">
      <c r="A252" s="213" t="s">
        <v>10</v>
      </c>
      <c r="B252" s="548" t="s">
        <v>162</v>
      </c>
      <c r="C252" s="640" t="s">
        <v>246</v>
      </c>
      <c r="D252" s="145"/>
      <c r="E252" s="636"/>
      <c r="F252" s="548" t="s">
        <v>121</v>
      </c>
      <c r="G252" s="548"/>
      <c r="H252" s="492"/>
      <c r="I252" s="512" t="str">
        <f t="shared" si="72"/>
        <v>MEDICINA INT GERIATRIA Dott. Vicentini</v>
      </c>
      <c r="J252" s="510">
        <f aca="true" t="shared" si="78" ref="J252:J264">COUNTIF(B$252:G$261,I252)+J236</f>
        <v>20</v>
      </c>
      <c r="K252" s="511">
        <f t="shared" si="73"/>
        <v>20</v>
      </c>
      <c r="L252" s="512" t="str">
        <f t="shared" si="74"/>
        <v>FINITO</v>
      </c>
      <c r="M252" s="512">
        <f t="shared" si="75"/>
        <v>0</v>
      </c>
      <c r="N252" s="510">
        <f t="shared" si="76"/>
        <v>0</v>
      </c>
      <c r="O252" s="511">
        <f t="shared" si="77"/>
        <v>0</v>
      </c>
      <c r="P252" s="513"/>
    </row>
    <row r="253" spans="1:16" ht="58.5" customHeight="1">
      <c r="A253" s="213" t="s">
        <v>12</v>
      </c>
      <c r="B253" s="548" t="s">
        <v>162</v>
      </c>
      <c r="C253" s="640" t="s">
        <v>246</v>
      </c>
      <c r="D253" s="145"/>
      <c r="E253" s="636"/>
      <c r="F253" s="548" t="s">
        <v>121</v>
      </c>
      <c r="G253" s="548"/>
      <c r="H253" s="492"/>
      <c r="I253" s="512" t="str">
        <f t="shared" si="72"/>
        <v>INFERM.CA IN RIABILITAZIONE Dott. Lolli Nadia</v>
      </c>
      <c r="J253" s="510">
        <f t="shared" si="78"/>
        <v>35</v>
      </c>
      <c r="K253" s="511">
        <f t="shared" si="73"/>
        <v>35</v>
      </c>
      <c r="L253" s="512" t="str">
        <f t="shared" si="74"/>
        <v>FINITO</v>
      </c>
      <c r="M253" s="512">
        <f t="shared" si="75"/>
        <v>0</v>
      </c>
      <c r="N253" s="510">
        <f t="shared" si="76"/>
        <v>0</v>
      </c>
      <c r="O253" s="511">
        <f t="shared" si="77"/>
        <v>0</v>
      </c>
      <c r="P253" s="513"/>
    </row>
    <row r="254" spans="1:16" ht="58.5" customHeight="1">
      <c r="A254" s="213" t="s">
        <v>13</v>
      </c>
      <c r="B254" s="548" t="s">
        <v>162</v>
      </c>
      <c r="C254" s="640" t="s">
        <v>246</v>
      </c>
      <c r="D254" s="639" t="s">
        <v>162</v>
      </c>
      <c r="E254" s="636"/>
      <c r="F254" s="548" t="s">
        <v>121</v>
      </c>
      <c r="G254" s="548"/>
      <c r="H254" s="492"/>
      <c r="I254" s="512" t="str">
        <f t="shared" si="72"/>
        <v>MEDICINA FISICA RIABILIT Dott.ssa Castagnoli</v>
      </c>
      <c r="J254" s="510">
        <f t="shared" si="78"/>
        <v>20</v>
      </c>
      <c r="K254" s="511">
        <f t="shared" si="73"/>
        <v>20</v>
      </c>
      <c r="L254" s="512" t="str">
        <f t="shared" si="74"/>
        <v>FINITO</v>
      </c>
      <c r="M254" s="512">
        <f t="shared" si="75"/>
        <v>0</v>
      </c>
      <c r="N254" s="510">
        <f t="shared" si="76"/>
        <v>0</v>
      </c>
      <c r="O254" s="511">
        <f t="shared" si="77"/>
        <v>0</v>
      </c>
      <c r="P254" s="513"/>
    </row>
    <row r="255" spans="1:16" ht="58.5" customHeight="1">
      <c r="A255" s="213" t="s">
        <v>14</v>
      </c>
      <c r="B255" s="548" t="s">
        <v>162</v>
      </c>
      <c r="C255" s="640" t="s">
        <v>246</v>
      </c>
      <c r="D255" s="639" t="s">
        <v>162</v>
      </c>
      <c r="E255" s="636"/>
      <c r="F255" s="643" t="s">
        <v>121</v>
      </c>
      <c r="G255" s="548"/>
      <c r="H255" s="492"/>
      <c r="I255" s="512" t="str">
        <f t="shared" si="72"/>
        <v>PSICHIATRIA Dott. VALLETTA</v>
      </c>
      <c r="J255" s="510">
        <f t="shared" si="78"/>
        <v>15</v>
      </c>
      <c r="K255" s="511">
        <f t="shared" si="73"/>
        <v>15</v>
      </c>
      <c r="L255" s="512" t="str">
        <f t="shared" si="74"/>
        <v>FINITO</v>
      </c>
      <c r="M255" s="512">
        <f t="shared" si="75"/>
        <v>0</v>
      </c>
      <c r="N255" s="510">
        <f t="shared" si="76"/>
        <v>0</v>
      </c>
      <c r="O255" s="511">
        <f t="shared" si="77"/>
        <v>0</v>
      </c>
      <c r="P255" s="513"/>
    </row>
    <row r="256" spans="1:16" ht="58.5" customHeight="1">
      <c r="A256" s="213" t="s">
        <v>16</v>
      </c>
      <c r="B256" s="548" t="s">
        <v>162</v>
      </c>
      <c r="C256" s="640" t="s">
        <v>246</v>
      </c>
      <c r="D256" s="548" t="s">
        <v>162</v>
      </c>
      <c r="E256" s="636"/>
      <c r="F256" s="643" t="s">
        <v>121</v>
      </c>
      <c r="G256" s="643" t="s">
        <v>121</v>
      </c>
      <c r="H256" s="492"/>
      <c r="I256" s="512" t="str">
        <f t="shared" si="72"/>
        <v>PSICOLOGIA CLIN Dott. Scampati</v>
      </c>
      <c r="J256" s="510">
        <f t="shared" si="78"/>
        <v>20</v>
      </c>
      <c r="K256" s="511">
        <f t="shared" si="73"/>
        <v>20</v>
      </c>
      <c r="L256" s="512" t="str">
        <f t="shared" si="74"/>
        <v>FINITO</v>
      </c>
      <c r="M256" s="512">
        <f t="shared" si="75"/>
        <v>0</v>
      </c>
      <c r="N256" s="510">
        <f t="shared" si="76"/>
        <v>0</v>
      </c>
      <c r="O256" s="511">
        <f t="shared" si="77"/>
        <v>0</v>
      </c>
      <c r="P256" s="513"/>
    </row>
    <row r="257" spans="1:16" ht="58.5" customHeight="1">
      <c r="A257" s="213" t="s">
        <v>17</v>
      </c>
      <c r="B257" s="548" t="s">
        <v>162</v>
      </c>
      <c r="C257" s="640" t="s">
        <v>246</v>
      </c>
      <c r="D257" s="353"/>
      <c r="E257" s="636"/>
      <c r="F257" s="643" t="s">
        <v>121</v>
      </c>
      <c r="G257" s="643" t="s">
        <v>121</v>
      </c>
      <c r="H257" s="498"/>
      <c r="I257" s="512" t="str">
        <f t="shared" si="72"/>
        <v>INF.CA IN PSICHIATRIA Dott. Passeri</v>
      </c>
      <c r="J257" s="510">
        <f t="shared" si="78"/>
        <v>35</v>
      </c>
      <c r="K257" s="511">
        <f t="shared" si="73"/>
        <v>35</v>
      </c>
      <c r="L257" s="512" t="str">
        <f t="shared" si="74"/>
        <v>FINITO</v>
      </c>
      <c r="M257" s="512">
        <f t="shared" si="75"/>
        <v>0</v>
      </c>
      <c r="N257" s="510">
        <f t="shared" si="76"/>
        <v>0</v>
      </c>
      <c r="O257" s="511">
        <f t="shared" si="77"/>
        <v>0</v>
      </c>
      <c r="P257" s="513"/>
    </row>
    <row r="258" spans="1:16" ht="58.5" customHeight="1">
      <c r="A258" s="505"/>
      <c r="B258" s="353"/>
      <c r="C258" s="353"/>
      <c r="E258" s="636" t="s">
        <v>245</v>
      </c>
      <c r="F258" s="482"/>
      <c r="G258" s="482"/>
      <c r="H258" s="347"/>
      <c r="I258" s="512" t="str">
        <f t="shared" si="72"/>
        <v>NEUROLOGIA Dott. Trasatti</v>
      </c>
      <c r="J258" s="510">
        <f t="shared" si="78"/>
        <v>20</v>
      </c>
      <c r="K258" s="511">
        <f t="shared" si="73"/>
        <v>20</v>
      </c>
      <c r="L258" s="512" t="str">
        <f t="shared" si="74"/>
        <v>FINITO</v>
      </c>
      <c r="M258" s="511">
        <f t="shared" si="75"/>
        <v>0</v>
      </c>
      <c r="N258" s="510">
        <f t="shared" si="76"/>
        <v>0</v>
      </c>
      <c r="O258" s="511">
        <f t="shared" si="77"/>
        <v>0</v>
      </c>
      <c r="P258" s="513"/>
    </row>
    <row r="259" spans="1:16" ht="58.5" customHeight="1">
      <c r="A259" s="213" t="s">
        <v>18</v>
      </c>
      <c r="B259" s="355"/>
      <c r="C259" s="355"/>
      <c r="E259" s="540" t="s">
        <v>248</v>
      </c>
      <c r="F259" s="483"/>
      <c r="G259" s="483"/>
      <c r="H259" s="347"/>
      <c r="I259" s="512" t="str">
        <f t="shared" si="72"/>
        <v>FARMACOLOGIA Dott.</v>
      </c>
      <c r="J259" s="510">
        <f t="shared" si="78"/>
        <v>9</v>
      </c>
      <c r="K259" s="511">
        <f t="shared" si="73"/>
        <v>25</v>
      </c>
      <c r="L259" s="512" t="str">
        <f t="shared" si="74"/>
        <v xml:space="preserve"> </v>
      </c>
      <c r="M259" s="511">
        <f t="shared" si="75"/>
        <v>0</v>
      </c>
      <c r="N259" s="510">
        <f t="shared" si="76"/>
        <v>0</v>
      </c>
      <c r="O259" s="509"/>
      <c r="P259" s="513"/>
    </row>
    <row r="260" spans="1:16" ht="58.5" customHeight="1">
      <c r="A260" s="213" t="s">
        <v>19</v>
      </c>
      <c r="B260" s="633" t="s">
        <v>236</v>
      </c>
      <c r="E260" s="540" t="s">
        <v>248</v>
      </c>
      <c r="F260" s="483"/>
      <c r="G260" s="483"/>
      <c r="H260" s="506"/>
      <c r="I260" s="512" t="str">
        <f t="shared" si="72"/>
        <v>MEDICINA URGENZA PS Dott. ROMANELLI</v>
      </c>
      <c r="J260" s="510">
        <f t="shared" si="78"/>
        <v>17</v>
      </c>
      <c r="K260" s="511">
        <f t="shared" si="73"/>
        <v>20</v>
      </c>
      <c r="L260" s="512" t="str">
        <f t="shared" si="74"/>
        <v xml:space="preserve"> </v>
      </c>
      <c r="M260" s="511">
        <f t="shared" si="75"/>
        <v>0</v>
      </c>
      <c r="N260" s="510">
        <f t="shared" si="76"/>
        <v>0</v>
      </c>
      <c r="O260" s="509"/>
      <c r="P260" s="513"/>
    </row>
    <row r="261" spans="1:16" ht="58.5" customHeight="1">
      <c r="A261" s="213" t="s">
        <v>20</v>
      </c>
      <c r="B261" s="353"/>
      <c r="C261" s="353"/>
      <c r="E261" s="540" t="s">
        <v>248</v>
      </c>
      <c r="F261" s="482"/>
      <c r="G261" s="482"/>
      <c r="H261" s="492"/>
      <c r="I261" s="512" t="str">
        <f t="shared" si="72"/>
        <v>INFERM.CA AREA CRITICA Dott. SETTIMI</v>
      </c>
      <c r="J261" s="510">
        <f t="shared" si="78"/>
        <v>28</v>
      </c>
      <c r="K261" s="511">
        <f t="shared" si="73"/>
        <v>40</v>
      </c>
      <c r="L261" s="512" t="str">
        <f t="shared" si="74"/>
        <v xml:space="preserve"> </v>
      </c>
      <c r="M261" s="511">
        <f t="shared" si="75"/>
        <v>0</v>
      </c>
      <c r="N261" s="510">
        <f t="shared" si="76"/>
        <v>0</v>
      </c>
      <c r="O261" s="509"/>
      <c r="P261" s="513"/>
    </row>
    <row r="262" spans="1:16" ht="58.5" customHeight="1">
      <c r="A262" s="520"/>
      <c r="B262" s="355"/>
      <c r="C262" s="355"/>
      <c r="D262" s="536"/>
      <c r="E262" s="636"/>
      <c r="F262" s="482"/>
      <c r="G262" s="482"/>
      <c r="H262" s="492"/>
      <c r="I262" s="512" t="str">
        <f t="shared" si="72"/>
        <v>ANESTESIOLOGIA Dott. Ssa PICCIONIi</v>
      </c>
      <c r="J262" s="510">
        <f t="shared" si="78"/>
        <v>15</v>
      </c>
      <c r="K262" s="511">
        <f t="shared" si="73"/>
        <v>15</v>
      </c>
      <c r="L262" s="512" t="str">
        <f t="shared" si="74"/>
        <v>FINITO</v>
      </c>
      <c r="M262" s="511">
        <f t="shared" si="75"/>
        <v>0</v>
      </c>
      <c r="N262" s="510">
        <f t="shared" si="76"/>
        <v>0</v>
      </c>
      <c r="O262" s="509"/>
      <c r="P262" s="513"/>
    </row>
    <row r="263" spans="1:16" ht="58.5" customHeight="1">
      <c r="A263" s="521"/>
      <c r="B263" s="355"/>
      <c r="C263" s="355"/>
      <c r="D263" s="355"/>
      <c r="E263" s="636"/>
      <c r="F263" s="484"/>
      <c r="G263" s="482"/>
      <c r="H263" s="492"/>
      <c r="I263" s="512" t="str">
        <f t="shared" si="72"/>
        <v>CHIRURGIA URGENZA PS Dott. D’AMBROSI</v>
      </c>
      <c r="J263" s="510">
        <f t="shared" si="78"/>
        <v>20</v>
      </c>
      <c r="K263" s="511">
        <f t="shared" si="73"/>
        <v>20</v>
      </c>
      <c r="L263" s="512" t="str">
        <f t="shared" si="74"/>
        <v>FINITO</v>
      </c>
      <c r="M263" s="511">
        <f t="shared" si="75"/>
        <v>0</v>
      </c>
      <c r="N263" s="510">
        <f t="shared" si="76"/>
        <v>0</v>
      </c>
      <c r="O263" s="509"/>
      <c r="P263" s="513"/>
    </row>
    <row r="264" spans="1:16" ht="58.5" customHeight="1">
      <c r="A264" s="315"/>
      <c r="B264" s="353"/>
      <c r="C264" s="353"/>
      <c r="D264" s="353"/>
      <c r="E264" s="636"/>
      <c r="F264" s="477"/>
      <c r="G264" s="485"/>
      <c r="H264" s="492"/>
      <c r="I264" s="514">
        <f t="shared" si="72"/>
        <v>0</v>
      </c>
      <c r="J264" s="510">
        <f t="shared" si="78"/>
        <v>0</v>
      </c>
      <c r="K264" s="514">
        <f t="shared" si="73"/>
        <v>0</v>
      </c>
      <c r="L264" s="512" t="str">
        <f t="shared" si="74"/>
        <v>FINITO</v>
      </c>
      <c r="M264" s="511">
        <f t="shared" si="75"/>
        <v>0</v>
      </c>
      <c r="N264" s="510">
        <f t="shared" si="76"/>
        <v>0</v>
      </c>
      <c r="O264" s="509"/>
      <c r="P264" s="513"/>
    </row>
    <row r="265" spans="1:16" ht="58.5" customHeight="1">
      <c r="A265" s="304"/>
      <c r="B265" s="202" t="s">
        <v>1</v>
      </c>
      <c r="C265" s="202" t="s">
        <v>2</v>
      </c>
      <c r="D265" s="202" t="s">
        <v>3</v>
      </c>
      <c r="E265" s="202" t="s">
        <v>4</v>
      </c>
      <c r="F265" s="202" t="s">
        <v>5</v>
      </c>
      <c r="G265" s="202" t="s">
        <v>6</v>
      </c>
      <c r="H265" s="492"/>
      <c r="I265" s="509"/>
      <c r="J265" s="510"/>
      <c r="K265" s="509"/>
      <c r="L265" s="509"/>
      <c r="M265" s="509"/>
      <c r="N265" s="509"/>
      <c r="O265" s="509"/>
      <c r="P265" s="513"/>
    </row>
    <row r="266" spans="1:16" ht="58.5" customHeight="1">
      <c r="A266" s="304"/>
      <c r="B266" s="641">
        <v>44585</v>
      </c>
      <c r="C266" s="641">
        <v>44586</v>
      </c>
      <c r="D266" s="641">
        <v>44587</v>
      </c>
      <c r="E266" s="641">
        <v>44588</v>
      </c>
      <c r="F266" s="641">
        <v>44589</v>
      </c>
      <c r="G266" s="641">
        <v>44590</v>
      </c>
      <c r="H266" s="492"/>
      <c r="I266" s="509"/>
      <c r="J266" s="510"/>
      <c r="K266" s="509"/>
      <c r="L266" s="509"/>
      <c r="M266" s="509"/>
      <c r="N266" s="509"/>
      <c r="O266" s="509"/>
      <c r="P266" s="513"/>
    </row>
    <row r="267" spans="1:16" ht="82.5" customHeight="1">
      <c r="A267" s="209" t="s">
        <v>21</v>
      </c>
      <c r="B267" s="353"/>
      <c r="C267" s="353"/>
      <c r="D267" s="353"/>
      <c r="E267" s="353"/>
      <c r="F267" s="353"/>
      <c r="G267" s="353"/>
      <c r="H267" s="492"/>
      <c r="I267" s="512" t="str">
        <f aca="true" t="shared" si="79" ref="I267:I280">I251</f>
        <v>MALATTIE APPARATO LOCOM Dott. Cataldo</v>
      </c>
      <c r="J267" s="510">
        <f>COUNTIF(B$252:G$261,I267)+J251</f>
        <v>20</v>
      </c>
      <c r="K267" s="511">
        <f aca="true" t="shared" si="80" ref="K267:K280">K251</f>
        <v>20</v>
      </c>
      <c r="L267" s="512" t="str">
        <f aca="true" t="shared" si="81" ref="L267:L280">IF(J267=K267,"FINITO"," ")</f>
        <v>FINITO</v>
      </c>
      <c r="M267" s="512">
        <f aca="true" t="shared" si="82" ref="M267:M280">M251</f>
        <v>0</v>
      </c>
      <c r="N267" s="510">
        <f aca="true" t="shared" si="83" ref="N267:N280">COUNTIF(B$155:G$164,M267)+N251</f>
        <v>0</v>
      </c>
      <c r="O267" s="511">
        <f aca="true" t="shared" si="84" ref="O267:O274">O251</f>
        <v>0</v>
      </c>
      <c r="P267" s="513"/>
    </row>
    <row r="268" spans="1:16" ht="58.5" customHeight="1">
      <c r="A268" s="213" t="s">
        <v>10</v>
      </c>
      <c r="B268" s="353"/>
      <c r="C268" s="353"/>
      <c r="D268" s="353"/>
      <c r="E268" s="353"/>
      <c r="F268" s="353"/>
      <c r="G268" s="353"/>
      <c r="H268" s="492"/>
      <c r="I268" s="512" t="str">
        <f t="shared" si="79"/>
        <v>MEDICINA INT GERIATRIA Dott. Vicentini</v>
      </c>
      <c r="J268" s="510">
        <f aca="true" t="shared" si="85" ref="J268:J280">COUNTIF(B$252:G$261,I268)+J252</f>
        <v>20</v>
      </c>
      <c r="K268" s="511">
        <f t="shared" si="80"/>
        <v>20</v>
      </c>
      <c r="L268" s="512" t="str">
        <f t="shared" si="81"/>
        <v>FINITO</v>
      </c>
      <c r="M268" s="512">
        <f t="shared" si="82"/>
        <v>0</v>
      </c>
      <c r="N268" s="510">
        <f t="shared" si="83"/>
        <v>0</v>
      </c>
      <c r="O268" s="511">
        <f t="shared" si="84"/>
        <v>0</v>
      </c>
      <c r="P268" s="513"/>
    </row>
    <row r="269" spans="1:16" ht="58.5" customHeight="1">
      <c r="A269" s="213" t="s">
        <v>12</v>
      </c>
      <c r="B269" s="353"/>
      <c r="C269" s="353"/>
      <c r="D269" s="353"/>
      <c r="E269" s="353"/>
      <c r="F269" s="353"/>
      <c r="G269" s="353"/>
      <c r="H269" s="492"/>
      <c r="I269" s="512" t="str">
        <f t="shared" si="79"/>
        <v>INFERM.CA IN RIABILITAZIONE Dott. Lolli Nadia</v>
      </c>
      <c r="J269" s="510">
        <f t="shared" si="85"/>
        <v>35</v>
      </c>
      <c r="K269" s="511">
        <f t="shared" si="80"/>
        <v>35</v>
      </c>
      <c r="L269" s="512" t="str">
        <f t="shared" si="81"/>
        <v>FINITO</v>
      </c>
      <c r="M269" s="512">
        <f t="shared" si="82"/>
        <v>0</v>
      </c>
      <c r="N269" s="510">
        <f t="shared" si="83"/>
        <v>0</v>
      </c>
      <c r="O269" s="511">
        <f t="shared" si="84"/>
        <v>0</v>
      </c>
      <c r="P269" s="513"/>
    </row>
    <row r="270" spans="1:16" ht="58.5" customHeight="1">
      <c r="A270" s="213" t="s">
        <v>13</v>
      </c>
      <c r="B270" s="353"/>
      <c r="C270" s="353"/>
      <c r="D270" s="353"/>
      <c r="E270" s="353"/>
      <c r="F270" s="353"/>
      <c r="G270" s="353"/>
      <c r="H270" s="492"/>
      <c r="I270" s="512" t="str">
        <f t="shared" si="79"/>
        <v>MEDICINA FISICA RIABILIT Dott.ssa Castagnoli</v>
      </c>
      <c r="J270" s="510">
        <f t="shared" si="85"/>
        <v>20</v>
      </c>
      <c r="K270" s="511">
        <f t="shared" si="80"/>
        <v>20</v>
      </c>
      <c r="L270" s="512" t="str">
        <f t="shared" si="81"/>
        <v>FINITO</v>
      </c>
      <c r="M270" s="512">
        <f t="shared" si="82"/>
        <v>0</v>
      </c>
      <c r="N270" s="510">
        <f t="shared" si="83"/>
        <v>0</v>
      </c>
      <c r="O270" s="511">
        <f t="shared" si="84"/>
        <v>0</v>
      </c>
      <c r="P270" s="513"/>
    </row>
    <row r="271" spans="1:16" ht="58.5" customHeight="1">
      <c r="A271" s="213" t="s">
        <v>14</v>
      </c>
      <c r="B271" s="353"/>
      <c r="C271" s="353"/>
      <c r="D271" s="353"/>
      <c r="E271" s="353"/>
      <c r="F271" s="353"/>
      <c r="G271" s="353"/>
      <c r="H271" s="492"/>
      <c r="I271" s="512" t="str">
        <f t="shared" si="79"/>
        <v>PSICHIATRIA Dott. VALLETTA</v>
      </c>
      <c r="J271" s="510">
        <f t="shared" si="85"/>
        <v>15</v>
      </c>
      <c r="K271" s="511">
        <f t="shared" si="80"/>
        <v>15</v>
      </c>
      <c r="L271" s="512" t="str">
        <f t="shared" si="81"/>
        <v>FINITO</v>
      </c>
      <c r="M271" s="512">
        <f t="shared" si="82"/>
        <v>0</v>
      </c>
      <c r="N271" s="510">
        <f t="shared" si="83"/>
        <v>0</v>
      </c>
      <c r="O271" s="511">
        <f t="shared" si="84"/>
        <v>0</v>
      </c>
      <c r="P271" s="513"/>
    </row>
    <row r="272" spans="1:16" ht="58.5" customHeight="1">
      <c r="A272" s="213" t="s">
        <v>16</v>
      </c>
      <c r="B272" s="353"/>
      <c r="C272" s="353"/>
      <c r="D272" s="353"/>
      <c r="E272" s="353"/>
      <c r="F272" s="353"/>
      <c r="G272" s="353"/>
      <c r="H272" s="492"/>
      <c r="I272" s="512" t="str">
        <f t="shared" si="79"/>
        <v>PSICOLOGIA CLIN Dott. Scampati</v>
      </c>
      <c r="J272" s="510">
        <f t="shared" si="85"/>
        <v>20</v>
      </c>
      <c r="K272" s="511">
        <f t="shared" si="80"/>
        <v>20</v>
      </c>
      <c r="L272" s="512" t="str">
        <f t="shared" si="81"/>
        <v>FINITO</v>
      </c>
      <c r="M272" s="512">
        <f t="shared" si="82"/>
        <v>0</v>
      </c>
      <c r="N272" s="510">
        <f t="shared" si="83"/>
        <v>0</v>
      </c>
      <c r="O272" s="511">
        <f t="shared" si="84"/>
        <v>0</v>
      </c>
      <c r="P272" s="513"/>
    </row>
    <row r="273" spans="1:16" ht="58.5" customHeight="1">
      <c r="A273" s="213" t="s">
        <v>17</v>
      </c>
      <c r="B273" s="353"/>
      <c r="C273" s="353"/>
      <c r="D273" s="353"/>
      <c r="E273" s="353"/>
      <c r="F273" s="353"/>
      <c r="G273" s="353"/>
      <c r="H273" s="498"/>
      <c r="I273" s="512" t="str">
        <f t="shared" si="79"/>
        <v>INF.CA IN PSICHIATRIA Dott. Passeri</v>
      </c>
      <c r="J273" s="510">
        <f t="shared" si="85"/>
        <v>35</v>
      </c>
      <c r="K273" s="511">
        <f t="shared" si="80"/>
        <v>35</v>
      </c>
      <c r="L273" s="512" t="str">
        <f t="shared" si="81"/>
        <v>FINITO</v>
      </c>
      <c r="M273" s="512">
        <f t="shared" si="82"/>
        <v>0</v>
      </c>
      <c r="N273" s="510">
        <f t="shared" si="83"/>
        <v>0</v>
      </c>
      <c r="O273" s="511">
        <f t="shared" si="84"/>
        <v>0</v>
      </c>
      <c r="P273" s="513"/>
    </row>
    <row r="274" spans="1:16" ht="58.5" customHeight="1">
      <c r="A274" s="505"/>
      <c r="B274" s="353"/>
      <c r="C274" s="353"/>
      <c r="D274" s="353"/>
      <c r="E274" s="353"/>
      <c r="F274" s="536" t="s">
        <v>247</v>
      </c>
      <c r="G274" s="353"/>
      <c r="H274" s="347"/>
      <c r="I274" s="512" t="str">
        <f t="shared" si="79"/>
        <v>NEUROLOGIA Dott. Trasatti</v>
      </c>
      <c r="J274" s="510">
        <f t="shared" si="85"/>
        <v>20</v>
      </c>
      <c r="K274" s="511">
        <f t="shared" si="80"/>
        <v>20</v>
      </c>
      <c r="L274" s="512" t="str">
        <f t="shared" si="81"/>
        <v>FINITO</v>
      </c>
      <c r="M274" s="511">
        <f t="shared" si="82"/>
        <v>0</v>
      </c>
      <c r="N274" s="510">
        <f t="shared" si="83"/>
        <v>0</v>
      </c>
      <c r="O274" s="511">
        <f t="shared" si="84"/>
        <v>0</v>
      </c>
      <c r="P274" s="513"/>
    </row>
    <row r="275" spans="1:16" ht="58.5" customHeight="1">
      <c r="A275" s="213" t="s">
        <v>18</v>
      </c>
      <c r="B275" s="633" t="s">
        <v>236</v>
      </c>
      <c r="C275" s="353"/>
      <c r="D275" s="353"/>
      <c r="E275" s="353"/>
      <c r="F275" s="642" t="s">
        <v>111</v>
      </c>
      <c r="G275" s="353"/>
      <c r="H275" s="347"/>
      <c r="I275" s="512" t="str">
        <f t="shared" si="79"/>
        <v>FARMACOLOGIA Dott.</v>
      </c>
      <c r="J275" s="510">
        <f t="shared" si="85"/>
        <v>18</v>
      </c>
      <c r="K275" s="511">
        <f t="shared" si="80"/>
        <v>25</v>
      </c>
      <c r="L275" s="512" t="str">
        <f t="shared" si="81"/>
        <v xml:space="preserve"> </v>
      </c>
      <c r="M275" s="511">
        <f t="shared" si="82"/>
        <v>0</v>
      </c>
      <c r="N275" s="510">
        <f t="shared" si="83"/>
        <v>0</v>
      </c>
      <c r="O275" s="509"/>
      <c r="P275" s="513"/>
    </row>
    <row r="276" spans="1:16" ht="58.5" customHeight="1">
      <c r="A276" s="213" t="s">
        <v>19</v>
      </c>
      <c r="B276" s="353"/>
      <c r="C276" s="353"/>
      <c r="D276" s="353"/>
      <c r="E276" s="353"/>
      <c r="F276" s="642" t="s">
        <v>111</v>
      </c>
      <c r="G276" s="353"/>
      <c r="H276" s="506"/>
      <c r="I276" s="512" t="str">
        <f t="shared" si="79"/>
        <v>MEDICINA URGENZA PS Dott. ROMANELLI</v>
      </c>
      <c r="J276" s="510">
        <f t="shared" si="85"/>
        <v>17</v>
      </c>
      <c r="K276" s="511">
        <f t="shared" si="80"/>
        <v>20</v>
      </c>
      <c r="L276" s="512" t="str">
        <f t="shared" si="81"/>
        <v xml:space="preserve"> </v>
      </c>
      <c r="M276" s="511">
        <f t="shared" si="82"/>
        <v>0</v>
      </c>
      <c r="N276" s="510">
        <f t="shared" si="83"/>
        <v>0</v>
      </c>
      <c r="O276" s="509"/>
      <c r="P276" s="513"/>
    </row>
    <row r="277" spans="1:16" ht="58.5" customHeight="1">
      <c r="A277" s="213" t="s">
        <v>20</v>
      </c>
      <c r="B277" s="353"/>
      <c r="C277" s="353"/>
      <c r="D277" s="353"/>
      <c r="E277" s="353"/>
      <c r="F277" s="642" t="s">
        <v>111</v>
      </c>
      <c r="G277" s="353"/>
      <c r="H277" s="492"/>
      <c r="I277" s="512" t="str">
        <f t="shared" si="79"/>
        <v>INFERM.CA AREA CRITICA Dott. SETTIMI</v>
      </c>
      <c r="J277" s="510">
        <f t="shared" si="85"/>
        <v>28</v>
      </c>
      <c r="K277" s="511">
        <f t="shared" si="80"/>
        <v>40</v>
      </c>
      <c r="L277" s="512" t="str">
        <f t="shared" si="81"/>
        <v xml:space="preserve"> </v>
      </c>
      <c r="M277" s="511">
        <f t="shared" si="82"/>
        <v>0</v>
      </c>
      <c r="N277" s="510">
        <f t="shared" si="83"/>
        <v>0</v>
      </c>
      <c r="O277" s="509"/>
      <c r="P277" s="513"/>
    </row>
    <row r="278" spans="1:16" ht="58.5" customHeight="1">
      <c r="A278" s="520"/>
      <c r="B278" s="353"/>
      <c r="C278" s="353"/>
      <c r="D278" s="353"/>
      <c r="E278" s="353"/>
      <c r="F278" s="353"/>
      <c r="G278" s="353"/>
      <c r="H278" s="492"/>
      <c r="I278" s="512" t="str">
        <f t="shared" si="79"/>
        <v>ANESTESIOLOGIA Dott. Ssa PICCIONIi</v>
      </c>
      <c r="J278" s="510">
        <f t="shared" si="85"/>
        <v>15</v>
      </c>
      <c r="K278" s="511">
        <f t="shared" si="80"/>
        <v>15</v>
      </c>
      <c r="L278" s="512" t="str">
        <f t="shared" si="81"/>
        <v>FINITO</v>
      </c>
      <c r="M278" s="511">
        <f t="shared" si="82"/>
        <v>0</v>
      </c>
      <c r="N278" s="510">
        <f t="shared" si="83"/>
        <v>0</v>
      </c>
      <c r="O278" s="509"/>
      <c r="P278" s="513"/>
    </row>
    <row r="279" spans="1:16" ht="58.5" customHeight="1">
      <c r="A279" s="521"/>
      <c r="B279" s="353"/>
      <c r="C279" s="353"/>
      <c r="D279" s="353"/>
      <c r="E279" s="353"/>
      <c r="F279" s="353"/>
      <c r="G279" s="353"/>
      <c r="H279" s="492"/>
      <c r="I279" s="512" t="str">
        <f t="shared" si="79"/>
        <v>CHIRURGIA URGENZA PS Dott. D’AMBROSI</v>
      </c>
      <c r="J279" s="510">
        <f t="shared" si="85"/>
        <v>20</v>
      </c>
      <c r="K279" s="511">
        <f t="shared" si="80"/>
        <v>20</v>
      </c>
      <c r="L279" s="512" t="str">
        <f t="shared" si="81"/>
        <v>FINITO</v>
      </c>
      <c r="M279" s="511">
        <f t="shared" si="82"/>
        <v>0</v>
      </c>
      <c r="N279" s="510">
        <f t="shared" si="83"/>
        <v>0</v>
      </c>
      <c r="O279" s="509"/>
      <c r="P279" s="513"/>
    </row>
    <row r="280" spans="1:16" ht="58.5" customHeight="1">
      <c r="A280" s="315"/>
      <c r="B280" s="353"/>
      <c r="C280" s="353"/>
      <c r="D280" s="353"/>
      <c r="E280" s="353"/>
      <c r="F280" s="353"/>
      <c r="G280" s="353"/>
      <c r="H280" s="492"/>
      <c r="I280" s="514">
        <f t="shared" si="79"/>
        <v>0</v>
      </c>
      <c r="J280" s="510">
        <f t="shared" si="85"/>
        <v>0</v>
      </c>
      <c r="K280" s="514">
        <f t="shared" si="80"/>
        <v>0</v>
      </c>
      <c r="L280" s="512" t="str">
        <f t="shared" si="81"/>
        <v>FINITO</v>
      </c>
      <c r="M280" s="511">
        <f t="shared" si="82"/>
        <v>0</v>
      </c>
      <c r="N280" s="510">
        <f t="shared" si="83"/>
        <v>0</v>
      </c>
      <c r="O280" s="509"/>
      <c r="P280" s="513"/>
    </row>
    <row r="281" spans="1:16" ht="58.5" customHeight="1">
      <c r="A281" s="727" t="s">
        <v>93</v>
      </c>
      <c r="B281" s="729"/>
      <c r="C281" s="729"/>
      <c r="D281" s="729"/>
      <c r="E281" s="729"/>
      <c r="F281" s="729"/>
      <c r="G281" s="730"/>
      <c r="H281" s="499"/>
      <c r="I281" s="512"/>
      <c r="J281" s="510"/>
      <c r="K281" s="515"/>
      <c r="L281" s="519"/>
      <c r="M281" s="515"/>
      <c r="N281" s="515"/>
      <c r="O281" s="515"/>
      <c r="P281" s="513"/>
    </row>
    <row r="282" spans="1:16" ht="58.5" customHeight="1" hidden="1">
      <c r="A282" s="277"/>
      <c r="B282" s="202" t="s">
        <v>1</v>
      </c>
      <c r="C282" s="202" t="s">
        <v>2</v>
      </c>
      <c r="D282" s="202" t="s">
        <v>3</v>
      </c>
      <c r="E282" s="202" t="s">
        <v>4</v>
      </c>
      <c r="F282" s="202" t="s">
        <v>5</v>
      </c>
      <c r="G282" s="202" t="s">
        <v>6</v>
      </c>
      <c r="H282" s="492"/>
      <c r="I282" s="509"/>
      <c r="J282" s="510"/>
      <c r="K282" s="509"/>
      <c r="L282" s="512"/>
      <c r="M282" s="509"/>
      <c r="N282" s="509"/>
      <c r="O282" s="509"/>
      <c r="P282" s="513"/>
    </row>
    <row r="283" spans="1:16" ht="58.5" customHeight="1" hidden="1">
      <c r="A283" s="205"/>
      <c r="B283" s="206"/>
      <c r="C283" s="206">
        <v>44621</v>
      </c>
      <c r="D283" s="206">
        <v>44622</v>
      </c>
      <c r="E283" s="206">
        <v>44623</v>
      </c>
      <c r="F283" s="206">
        <v>44624</v>
      </c>
      <c r="G283" s="206">
        <v>44625</v>
      </c>
      <c r="H283" s="492"/>
      <c r="I283" s="509"/>
      <c r="J283" s="510"/>
      <c r="K283" s="509"/>
      <c r="L283" s="512"/>
      <c r="M283" s="509"/>
      <c r="N283" s="509"/>
      <c r="O283" s="509"/>
      <c r="P283" s="513"/>
    </row>
    <row r="284" spans="1:16" ht="58.5" customHeight="1" hidden="1">
      <c r="A284" s="209"/>
      <c r="B284" s="233"/>
      <c r="C284" s="233" t="s">
        <v>119</v>
      </c>
      <c r="D284" s="233" t="s">
        <v>118</v>
      </c>
      <c r="E284" s="233" t="s">
        <v>119</v>
      </c>
      <c r="F284" s="233" t="s">
        <v>118</v>
      </c>
      <c r="G284" s="233" t="s">
        <v>118</v>
      </c>
      <c r="H284" s="492"/>
      <c r="I284" s="512" t="s">
        <v>116</v>
      </c>
      <c r="J284" s="510">
        <f aca="true" t="shared" si="86" ref="J284:J298">COUNTIF($B$285:$G$294,I284)</f>
        <v>0</v>
      </c>
      <c r="K284" s="511">
        <v>20</v>
      </c>
      <c r="L284" s="512" t="str">
        <f aca="true" t="shared" si="87" ref="L284:L298">IF(J284=K284,"FINITO"," ")</f>
        <v xml:space="preserve"> </v>
      </c>
      <c r="M284" s="509"/>
      <c r="N284" s="509"/>
      <c r="O284" s="509"/>
      <c r="P284" s="513"/>
    </row>
    <row r="285" spans="1:16" ht="58.5" customHeight="1" hidden="1">
      <c r="A285" s="213" t="s">
        <v>10</v>
      </c>
      <c r="B285" s="210"/>
      <c r="C285" s="210"/>
      <c r="D285" s="279" t="s">
        <v>95</v>
      </c>
      <c r="E285" s="210"/>
      <c r="F285" s="210"/>
      <c r="G285" s="210"/>
      <c r="H285" s="492"/>
      <c r="I285" s="512" t="s">
        <v>105</v>
      </c>
      <c r="J285" s="510">
        <f t="shared" si="86"/>
        <v>0</v>
      </c>
      <c r="K285" s="511">
        <v>20</v>
      </c>
      <c r="L285" s="512" t="str">
        <f t="shared" si="87"/>
        <v xml:space="preserve"> </v>
      </c>
      <c r="M285" s="509"/>
      <c r="N285" s="509"/>
      <c r="O285" s="509"/>
      <c r="P285" s="513"/>
    </row>
    <row r="286" spans="1:16" ht="69.75" customHeight="1" hidden="1">
      <c r="A286" s="213" t="s">
        <v>12</v>
      </c>
      <c r="B286" s="210"/>
      <c r="C286" s="210"/>
      <c r="D286" s="279" t="s">
        <v>95</v>
      </c>
      <c r="E286" s="210"/>
      <c r="F286" s="210"/>
      <c r="G286" s="210"/>
      <c r="H286" s="492"/>
      <c r="I286" s="512" t="s">
        <v>100</v>
      </c>
      <c r="J286" s="510">
        <f t="shared" si="86"/>
        <v>0</v>
      </c>
      <c r="K286" s="511">
        <v>20</v>
      </c>
      <c r="L286" s="512" t="str">
        <f t="shared" si="87"/>
        <v xml:space="preserve"> </v>
      </c>
      <c r="M286" s="509"/>
      <c r="N286" s="509"/>
      <c r="O286" s="509"/>
      <c r="P286" s="513"/>
    </row>
    <row r="287" spans="1:16" ht="58.5" customHeight="1" hidden="1">
      <c r="A287" s="213" t="s">
        <v>13</v>
      </c>
      <c r="B287" s="210"/>
      <c r="C287" s="210"/>
      <c r="D287" s="279" t="s">
        <v>95</v>
      </c>
      <c r="E287" s="210"/>
      <c r="F287" s="210"/>
      <c r="G287" s="210"/>
      <c r="H287" s="492"/>
      <c r="I287" s="512" t="s">
        <v>94</v>
      </c>
      <c r="J287" s="510">
        <f t="shared" si="86"/>
        <v>0</v>
      </c>
      <c r="K287" s="511">
        <v>20</v>
      </c>
      <c r="L287" s="512" t="str">
        <f t="shared" si="87"/>
        <v xml:space="preserve"> </v>
      </c>
      <c r="M287" s="509"/>
      <c r="N287" s="509"/>
      <c r="O287" s="509"/>
      <c r="P287" s="513"/>
    </row>
    <row r="288" spans="1:16" ht="58.5" customHeight="1" hidden="1">
      <c r="A288" s="213" t="s">
        <v>14</v>
      </c>
      <c r="B288" s="210"/>
      <c r="C288" s="210"/>
      <c r="D288" s="210"/>
      <c r="E288" s="210"/>
      <c r="F288" s="210"/>
      <c r="G288" s="210"/>
      <c r="H288" s="492"/>
      <c r="I288" s="512" t="s">
        <v>95</v>
      </c>
      <c r="J288" s="510">
        <f t="shared" si="86"/>
        <v>3</v>
      </c>
      <c r="K288" s="511">
        <v>20</v>
      </c>
      <c r="L288" s="512" t="str">
        <f t="shared" si="87"/>
        <v xml:space="preserve"> </v>
      </c>
      <c r="M288" s="509"/>
      <c r="N288" s="509"/>
      <c r="O288" s="509"/>
      <c r="P288" s="513"/>
    </row>
    <row r="289" spans="1:16" ht="58.5" customHeight="1" hidden="1">
      <c r="A289" s="213" t="s">
        <v>16</v>
      </c>
      <c r="B289" s="210"/>
      <c r="C289" s="210"/>
      <c r="D289" s="210"/>
      <c r="E289" s="210"/>
      <c r="F289" s="210"/>
      <c r="G289" s="210"/>
      <c r="H289" s="492"/>
      <c r="I289" s="512" t="s">
        <v>96</v>
      </c>
      <c r="J289" s="510">
        <f t="shared" si="86"/>
        <v>0</v>
      </c>
      <c r="K289" s="511">
        <v>20</v>
      </c>
      <c r="L289" s="512" t="str">
        <f t="shared" si="87"/>
        <v xml:space="preserve"> </v>
      </c>
      <c r="M289" s="509"/>
      <c r="N289" s="509"/>
      <c r="O289" s="509"/>
      <c r="P289" s="513"/>
    </row>
    <row r="290" spans="1:16" ht="58.5" customHeight="1" hidden="1">
      <c r="A290" s="213" t="s">
        <v>17</v>
      </c>
      <c r="B290" s="210"/>
      <c r="C290" s="210"/>
      <c r="D290" s="210"/>
      <c r="E290" s="210"/>
      <c r="F290" s="210"/>
      <c r="G290" s="210"/>
      <c r="H290" s="492"/>
      <c r="I290" s="512" t="s">
        <v>101</v>
      </c>
      <c r="J290" s="510">
        <f t="shared" si="86"/>
        <v>0</v>
      </c>
      <c r="K290" s="511">
        <v>30</v>
      </c>
      <c r="L290" s="512" t="str">
        <f t="shared" si="87"/>
        <v xml:space="preserve"> </v>
      </c>
      <c r="M290" s="509"/>
      <c r="N290" s="509"/>
      <c r="O290" s="509"/>
      <c r="P290" s="513"/>
    </row>
    <row r="291" spans="1:16" ht="58.5" customHeight="1" hidden="1">
      <c r="A291" s="222"/>
      <c r="B291" s="210"/>
      <c r="C291" s="210"/>
      <c r="D291" s="210"/>
      <c r="E291" s="210"/>
      <c r="F291" s="210"/>
      <c r="G291" s="210"/>
      <c r="H291" s="498"/>
      <c r="I291" s="512" t="s">
        <v>115</v>
      </c>
      <c r="J291" s="510">
        <f t="shared" si="86"/>
        <v>0</v>
      </c>
      <c r="K291" s="511">
        <v>20</v>
      </c>
      <c r="L291" s="512" t="str">
        <f t="shared" si="87"/>
        <v xml:space="preserve"> </v>
      </c>
      <c r="M291" s="509"/>
      <c r="N291" s="509"/>
      <c r="O291" s="509"/>
      <c r="P291" s="513"/>
    </row>
    <row r="292" spans="1:16" ht="58.5" customHeight="1" hidden="1">
      <c r="A292" s="213" t="s">
        <v>18</v>
      </c>
      <c r="B292" s="210"/>
      <c r="C292" s="210"/>
      <c r="D292" s="210"/>
      <c r="E292" s="210"/>
      <c r="F292" s="210"/>
      <c r="G292" s="210"/>
      <c r="H292" s="348"/>
      <c r="I292" s="512" t="s">
        <v>108</v>
      </c>
      <c r="J292" s="510">
        <f t="shared" si="86"/>
        <v>0</v>
      </c>
      <c r="K292" s="511">
        <v>30</v>
      </c>
      <c r="L292" s="512" t="str">
        <f t="shared" si="87"/>
        <v xml:space="preserve"> </v>
      </c>
      <c r="M292" s="509"/>
      <c r="N292" s="509"/>
      <c r="O292" s="509"/>
      <c r="P292" s="513"/>
    </row>
    <row r="293" spans="1:16" ht="58.5" customHeight="1" hidden="1">
      <c r="A293" s="213" t="s">
        <v>19</v>
      </c>
      <c r="B293" s="210"/>
      <c r="C293" s="210"/>
      <c r="D293" s="210"/>
      <c r="E293" s="210"/>
      <c r="F293" s="210"/>
      <c r="G293" s="210"/>
      <c r="H293" s="349"/>
      <c r="I293" s="512" t="s">
        <v>163</v>
      </c>
      <c r="J293" s="510">
        <f t="shared" si="86"/>
        <v>0</v>
      </c>
      <c r="K293" s="511">
        <v>20</v>
      </c>
      <c r="L293" s="512" t="str">
        <f t="shared" si="87"/>
        <v xml:space="preserve"> </v>
      </c>
      <c r="M293" s="509"/>
      <c r="N293" s="509"/>
      <c r="O293" s="509"/>
      <c r="P293" s="513"/>
    </row>
    <row r="294" spans="1:16" ht="58.5" customHeight="1" hidden="1">
      <c r="A294" s="213" t="s">
        <v>20</v>
      </c>
      <c r="B294" s="210"/>
      <c r="C294" s="210"/>
      <c r="D294" s="210"/>
      <c r="E294" s="210"/>
      <c r="F294" s="210"/>
      <c r="G294" s="210"/>
      <c r="H294" s="516"/>
      <c r="I294" s="512" t="s">
        <v>102</v>
      </c>
      <c r="J294" s="510">
        <f t="shared" si="86"/>
        <v>0</v>
      </c>
      <c r="K294" s="511">
        <v>20</v>
      </c>
      <c r="L294" s="512" t="str">
        <f t="shared" si="87"/>
        <v xml:space="preserve"> </v>
      </c>
      <c r="M294" s="509"/>
      <c r="N294" s="509"/>
      <c r="O294" s="509"/>
      <c r="P294" s="513"/>
    </row>
    <row r="295" spans="1:16" ht="120" customHeight="1" hidden="1">
      <c r="A295" s="227"/>
      <c r="B295" s="210"/>
      <c r="C295" s="210"/>
      <c r="D295" s="210"/>
      <c r="E295" s="210"/>
      <c r="F295" s="210"/>
      <c r="G295" s="210"/>
      <c r="H295" s="492"/>
      <c r="I295" s="512" t="s">
        <v>97</v>
      </c>
      <c r="J295" s="510">
        <f t="shared" si="86"/>
        <v>0</v>
      </c>
      <c r="K295" s="511">
        <v>5</v>
      </c>
      <c r="L295" s="512" t="str">
        <f t="shared" si="87"/>
        <v xml:space="preserve"> </v>
      </c>
      <c r="M295" s="509"/>
      <c r="N295" s="509"/>
      <c r="O295" s="509"/>
      <c r="P295" s="513"/>
    </row>
    <row r="296" spans="1:16" ht="120" customHeight="1" hidden="1">
      <c r="A296" s="227"/>
      <c r="B296" s="210"/>
      <c r="C296" s="210"/>
      <c r="D296" s="210"/>
      <c r="E296" s="210"/>
      <c r="F296" s="210"/>
      <c r="G296" s="210"/>
      <c r="H296" s="492"/>
      <c r="I296" s="512" t="s">
        <v>98</v>
      </c>
      <c r="J296" s="510">
        <f t="shared" si="86"/>
        <v>0</v>
      </c>
      <c r="K296" s="511">
        <v>6</v>
      </c>
      <c r="L296" s="512" t="str">
        <f t="shared" si="87"/>
        <v xml:space="preserve"> </v>
      </c>
      <c r="M296" s="509"/>
      <c r="N296" s="509"/>
      <c r="O296" s="509"/>
      <c r="P296" s="513"/>
    </row>
    <row r="297" spans="1:16" ht="120" customHeight="1" hidden="1">
      <c r="A297" s="227"/>
      <c r="B297" s="210"/>
      <c r="C297" s="210"/>
      <c r="D297" s="210"/>
      <c r="E297" s="210"/>
      <c r="F297" s="210"/>
      <c r="G297" s="210"/>
      <c r="H297" s="492"/>
      <c r="I297" s="512" t="s">
        <v>107</v>
      </c>
      <c r="J297" s="510">
        <f t="shared" si="86"/>
        <v>0</v>
      </c>
      <c r="K297" s="511">
        <v>3</v>
      </c>
      <c r="L297" s="512" t="str">
        <f t="shared" si="87"/>
        <v xml:space="preserve"> </v>
      </c>
      <c r="M297" s="509"/>
      <c r="N297" s="509"/>
      <c r="O297" s="509"/>
      <c r="P297" s="513"/>
    </row>
    <row r="298" spans="1:16" ht="58.5" customHeight="1" hidden="1">
      <c r="A298" s="277"/>
      <c r="B298" s="202" t="s">
        <v>1</v>
      </c>
      <c r="C298" s="202" t="s">
        <v>2</v>
      </c>
      <c r="D298" s="202" t="s">
        <v>3</v>
      </c>
      <c r="E298" s="202" t="s">
        <v>4</v>
      </c>
      <c r="F298" s="202" t="s">
        <v>5</v>
      </c>
      <c r="G298" s="202" t="s">
        <v>6</v>
      </c>
      <c r="H298" s="492"/>
      <c r="I298" s="512" t="s">
        <v>99</v>
      </c>
      <c r="J298" s="510">
        <f t="shared" si="86"/>
        <v>0</v>
      </c>
      <c r="K298" s="511">
        <v>6</v>
      </c>
      <c r="L298" s="512" t="str">
        <f t="shared" si="87"/>
        <v xml:space="preserve"> </v>
      </c>
      <c r="M298" s="509"/>
      <c r="N298" s="509"/>
      <c r="O298" s="509"/>
      <c r="P298" s="513"/>
    </row>
    <row r="299" spans="1:16" ht="58.5" customHeight="1" hidden="1">
      <c r="A299" s="205"/>
      <c r="B299" s="206">
        <v>44627</v>
      </c>
      <c r="C299" s="206">
        <v>44628</v>
      </c>
      <c r="D299" s="206">
        <v>44629</v>
      </c>
      <c r="E299" s="206">
        <v>44630</v>
      </c>
      <c r="F299" s="206">
        <v>44631</v>
      </c>
      <c r="G299" s="206">
        <v>44632</v>
      </c>
      <c r="H299" s="492"/>
      <c r="I299" s="509"/>
      <c r="J299" s="509"/>
      <c r="K299" s="509"/>
      <c r="L299" s="509"/>
      <c r="M299" s="509"/>
      <c r="N299" s="509"/>
      <c r="O299" s="509"/>
      <c r="P299" s="513"/>
    </row>
    <row r="300" spans="1:16" ht="58.5" customHeight="1" hidden="1">
      <c r="A300" s="209" t="s">
        <v>9</v>
      </c>
      <c r="B300" s="233" t="s">
        <v>118</v>
      </c>
      <c r="C300" s="233" t="s">
        <v>119</v>
      </c>
      <c r="D300" s="233" t="s">
        <v>118</v>
      </c>
      <c r="E300" s="233" t="s">
        <v>119</v>
      </c>
      <c r="F300" s="233" t="s">
        <v>118</v>
      </c>
      <c r="G300" s="233" t="s">
        <v>119</v>
      </c>
      <c r="H300" s="492"/>
      <c r="I300" s="512" t="str">
        <f aca="true" t="shared" si="88" ref="I300:I314">I284</f>
        <v>DIRITTO DEL LAVORO Dott. LENCI</v>
      </c>
      <c r="J300" s="510">
        <f aca="true" t="shared" si="89" ref="J300:J314">COUNTIF(B$301:G$310,I300)+J284</f>
        <v>0</v>
      </c>
      <c r="K300" s="511">
        <f aca="true" t="shared" si="90" ref="K300:K314">K284</f>
        <v>20</v>
      </c>
      <c r="L300" s="512" t="str">
        <f aca="true" t="shared" si="91" ref="L300:L314">IF(J300=K300,"FINITO"," ")</f>
        <v xml:space="preserve"> </v>
      </c>
      <c r="M300" s="509"/>
      <c r="N300" s="509"/>
      <c r="O300" s="509"/>
      <c r="P300" s="513"/>
    </row>
    <row r="301" spans="1:16" ht="58.5" customHeight="1" hidden="1">
      <c r="A301" s="213" t="s">
        <v>10</v>
      </c>
      <c r="B301" s="210"/>
      <c r="C301" s="210"/>
      <c r="D301" s="279" t="s">
        <v>95</v>
      </c>
      <c r="E301" s="210"/>
      <c r="F301" s="210"/>
      <c r="G301" s="210"/>
      <c r="H301" s="492"/>
      <c r="I301" s="512" t="str">
        <f t="shared" si="88"/>
        <v>IGIENE GENERALE APPL. Dott Catapano</v>
      </c>
      <c r="J301" s="510">
        <f t="shared" si="89"/>
        <v>0</v>
      </c>
      <c r="K301" s="511">
        <f t="shared" si="90"/>
        <v>20</v>
      </c>
      <c r="L301" s="512" t="str">
        <f t="shared" si="91"/>
        <v xml:space="preserve"> </v>
      </c>
      <c r="M301" s="509"/>
      <c r="N301" s="509"/>
      <c r="O301" s="509"/>
      <c r="P301" s="513"/>
    </row>
    <row r="302" spans="1:16" ht="58.5" customHeight="1" hidden="1">
      <c r="A302" s="213" t="s">
        <v>12</v>
      </c>
      <c r="B302" s="210"/>
      <c r="C302" s="279" t="s">
        <v>100</v>
      </c>
      <c r="D302" s="279" t="s">
        <v>95</v>
      </c>
      <c r="E302" s="210"/>
      <c r="F302" s="210"/>
      <c r="G302" s="210"/>
      <c r="H302" s="492"/>
      <c r="I302" s="512" t="str">
        <f t="shared" si="88"/>
        <v>ECONOMIA AZIENDALE Dott.ssa Bernardini</v>
      </c>
      <c r="J302" s="510">
        <f t="shared" si="89"/>
        <v>5</v>
      </c>
      <c r="K302" s="511">
        <f t="shared" si="90"/>
        <v>20</v>
      </c>
      <c r="L302" s="512" t="str">
        <f t="shared" si="91"/>
        <v xml:space="preserve"> </v>
      </c>
      <c r="M302" s="509"/>
      <c r="N302" s="509"/>
      <c r="O302" s="509"/>
      <c r="P302" s="513"/>
    </row>
    <row r="303" spans="1:16" ht="58.5" customHeight="1" hidden="1">
      <c r="A303" s="213" t="s">
        <v>13</v>
      </c>
      <c r="B303" s="210"/>
      <c r="C303" s="279" t="s">
        <v>100</v>
      </c>
      <c r="D303" s="279" t="s">
        <v>95</v>
      </c>
      <c r="E303" s="210"/>
      <c r="F303" s="210"/>
      <c r="G303" s="210"/>
      <c r="H303" s="492"/>
      <c r="I303" s="512" t="str">
        <f t="shared" si="88"/>
        <v>MEDICINA DEL LAVORO Dott. Leone</v>
      </c>
      <c r="J303" s="510">
        <f t="shared" si="89"/>
        <v>0</v>
      </c>
      <c r="K303" s="511">
        <f t="shared" si="90"/>
        <v>20</v>
      </c>
      <c r="L303" s="512" t="str">
        <f t="shared" si="91"/>
        <v xml:space="preserve"> </v>
      </c>
      <c r="M303" s="509"/>
      <c r="N303" s="509"/>
      <c r="O303" s="509"/>
      <c r="P303" s="513"/>
    </row>
    <row r="304" spans="1:16" ht="58.5" customHeight="1" hidden="1">
      <c r="A304" s="213" t="s">
        <v>14</v>
      </c>
      <c r="B304" s="210"/>
      <c r="C304" s="279" t="s">
        <v>100</v>
      </c>
      <c r="D304" s="210"/>
      <c r="E304" s="210"/>
      <c r="F304" s="210"/>
      <c r="G304" s="210"/>
      <c r="H304" s="492"/>
      <c r="I304" s="512" t="str">
        <f t="shared" si="88"/>
        <v>SCIENZE INF.CHE ETICA Dott.ssa Giorgi</v>
      </c>
      <c r="J304" s="510">
        <f t="shared" si="89"/>
        <v>6</v>
      </c>
      <c r="K304" s="511">
        <f t="shared" si="90"/>
        <v>20</v>
      </c>
      <c r="L304" s="512" t="str">
        <f t="shared" si="91"/>
        <v xml:space="preserve"> </v>
      </c>
      <c r="M304" s="509"/>
      <c r="N304" s="509"/>
      <c r="O304" s="509"/>
      <c r="P304" s="513"/>
    </row>
    <row r="305" spans="1:16" ht="58.5" customHeight="1" hidden="1">
      <c r="A305" s="213" t="s">
        <v>16</v>
      </c>
      <c r="B305" s="210"/>
      <c r="C305" s="279" t="s">
        <v>100</v>
      </c>
      <c r="D305" s="210"/>
      <c r="E305" s="210"/>
      <c r="F305" s="210"/>
      <c r="G305" s="210"/>
      <c r="H305" s="492"/>
      <c r="I305" s="512" t="str">
        <f t="shared" si="88"/>
        <v>MEDICINA LEGALE Dr. Cammarano</v>
      </c>
      <c r="J305" s="510">
        <f t="shared" si="89"/>
        <v>0</v>
      </c>
      <c r="K305" s="511">
        <f t="shared" si="90"/>
        <v>20</v>
      </c>
      <c r="L305" s="512" t="str">
        <f t="shared" si="91"/>
        <v xml:space="preserve"> </v>
      </c>
      <c r="M305" s="509"/>
      <c r="N305" s="509"/>
      <c r="O305" s="509"/>
      <c r="P305" s="513"/>
    </row>
    <row r="306" spans="1:16" ht="58.5" customHeight="1" hidden="1">
      <c r="A306" s="213" t="s">
        <v>17</v>
      </c>
      <c r="B306" s="210"/>
      <c r="C306" s="279" t="s">
        <v>100</v>
      </c>
      <c r="D306" s="210"/>
      <c r="E306" s="210"/>
      <c r="F306" s="210"/>
      <c r="G306" s="210"/>
      <c r="H306" s="492"/>
      <c r="I306" s="512" t="str">
        <f t="shared" si="88"/>
        <v>INF.CA GENERALE ORG 1 Dott.ssa Pizzicannella</v>
      </c>
      <c r="J306" s="510">
        <f t="shared" si="89"/>
        <v>0</v>
      </c>
      <c r="K306" s="511">
        <f t="shared" si="90"/>
        <v>30</v>
      </c>
      <c r="L306" s="512" t="str">
        <f t="shared" si="91"/>
        <v xml:space="preserve"> </v>
      </c>
      <c r="M306" s="509"/>
      <c r="N306" s="509"/>
      <c r="O306" s="509"/>
      <c r="P306" s="513"/>
    </row>
    <row r="307" spans="1:16" ht="58.5" customHeight="1" hidden="1">
      <c r="A307" s="222"/>
      <c r="B307" s="210"/>
      <c r="C307" s="210"/>
      <c r="D307" s="210"/>
      <c r="E307" s="210"/>
      <c r="F307" s="210"/>
      <c r="G307" s="210"/>
      <c r="H307" s="492"/>
      <c r="I307" s="512" t="str">
        <f t="shared" si="88"/>
        <v>INF.CA GENERALE ORG 2 Dr.ssa Bartolucci</v>
      </c>
      <c r="J307" s="510">
        <f t="shared" si="89"/>
        <v>0</v>
      </c>
      <c r="K307" s="511">
        <f t="shared" si="90"/>
        <v>20</v>
      </c>
      <c r="L307" s="512" t="str">
        <f t="shared" si="91"/>
        <v xml:space="preserve"> </v>
      </c>
      <c r="M307" s="509"/>
      <c r="N307" s="509"/>
      <c r="O307" s="509"/>
      <c r="P307" s="513"/>
    </row>
    <row r="308" spans="1:16" ht="73.5" customHeight="1" hidden="1">
      <c r="A308" s="213" t="s">
        <v>18</v>
      </c>
      <c r="B308" s="210"/>
      <c r="C308" s="210"/>
      <c r="D308" s="210"/>
      <c r="E308" s="210"/>
      <c r="F308" s="210"/>
      <c r="G308" s="210"/>
      <c r="H308" s="498"/>
      <c r="I308" s="512" t="str">
        <f t="shared" si="88"/>
        <v>INF.CA GENERALE DR Belcaro</v>
      </c>
      <c r="J308" s="510">
        <f t="shared" si="89"/>
        <v>0</v>
      </c>
      <c r="K308" s="511">
        <f t="shared" si="90"/>
        <v>30</v>
      </c>
      <c r="L308" s="512" t="str">
        <f t="shared" si="91"/>
        <v xml:space="preserve"> </v>
      </c>
      <c r="M308" s="509"/>
      <c r="N308" s="509"/>
      <c r="O308" s="509"/>
      <c r="P308" s="513"/>
    </row>
    <row r="309" spans="1:16" ht="58.5" customHeight="1" hidden="1">
      <c r="A309" s="213" t="s">
        <v>19</v>
      </c>
      <c r="B309" s="210"/>
      <c r="C309" s="210"/>
      <c r="D309" s="210"/>
      <c r="E309" s="210"/>
      <c r="F309" s="210"/>
      <c r="G309" s="210"/>
      <c r="H309" s="348"/>
      <c r="I309" s="512" t="str">
        <f t="shared" si="88"/>
        <v>INF.CA GENERALE METODOL Dr.ssa LOLLI AM</v>
      </c>
      <c r="J309" s="510">
        <f t="shared" si="89"/>
        <v>0</v>
      </c>
      <c r="K309" s="511">
        <f t="shared" si="90"/>
        <v>20</v>
      </c>
      <c r="L309" s="512" t="str">
        <f t="shared" si="91"/>
        <v xml:space="preserve"> </v>
      </c>
      <c r="M309" s="509"/>
      <c r="N309" s="509"/>
      <c r="O309" s="509"/>
      <c r="P309" s="513"/>
    </row>
    <row r="310" spans="1:16" ht="58.5" customHeight="1" hidden="1">
      <c r="A310" s="213" t="s">
        <v>20</v>
      </c>
      <c r="B310" s="210"/>
      <c r="C310" s="210"/>
      <c r="D310" s="210"/>
      <c r="E310" s="210"/>
      <c r="F310" s="210"/>
      <c r="G310" s="210"/>
      <c r="H310" s="349"/>
      <c r="I310" s="512" t="str">
        <f t="shared" si="88"/>
        <v xml:space="preserve">INGLESE </v>
      </c>
      <c r="J310" s="510">
        <f t="shared" si="89"/>
        <v>0</v>
      </c>
      <c r="K310" s="511">
        <f t="shared" si="90"/>
        <v>20</v>
      </c>
      <c r="L310" s="512" t="str">
        <f t="shared" si="91"/>
        <v xml:space="preserve"> </v>
      </c>
      <c r="M310" s="509"/>
      <c r="N310" s="509"/>
      <c r="O310" s="509"/>
      <c r="P310" s="513"/>
    </row>
    <row r="311" spans="1:16" ht="58.5" customHeight="1" hidden="1">
      <c r="A311" s="227"/>
      <c r="B311" s="210"/>
      <c r="C311" s="210"/>
      <c r="D311" s="210"/>
      <c r="E311" s="210"/>
      <c r="F311" s="210"/>
      <c r="G311" s="210"/>
      <c r="H311" s="516"/>
      <c r="I311" s="512" t="str">
        <f t="shared" si="88"/>
        <v>Seminario prelievo Organi e Tessuti Dr. L. Zurlo</v>
      </c>
      <c r="J311" s="510">
        <f t="shared" si="89"/>
        <v>0</v>
      </c>
      <c r="K311" s="511">
        <f t="shared" si="90"/>
        <v>5</v>
      </c>
      <c r="L311" s="512" t="str">
        <f t="shared" si="91"/>
        <v xml:space="preserve"> </v>
      </c>
      <c r="M311" s="509"/>
      <c r="N311" s="509"/>
      <c r="O311" s="509"/>
      <c r="P311" s="513"/>
    </row>
    <row r="312" spans="1:16" ht="66" customHeight="1" hidden="1">
      <c r="A312" s="227"/>
      <c r="B312" s="210"/>
      <c r="C312" s="210"/>
      <c r="D312" s="210"/>
      <c r="E312" s="210"/>
      <c r="F312" s="210"/>
      <c r="G312" s="210"/>
      <c r="H312" s="492"/>
      <c r="I312" s="512" t="str">
        <f t="shared" si="88"/>
        <v>Seminario Soggetti Fragili Dr. A. De Risio</v>
      </c>
      <c r="J312" s="510">
        <f t="shared" si="89"/>
        <v>0</v>
      </c>
      <c r="K312" s="511">
        <f t="shared" si="90"/>
        <v>6</v>
      </c>
      <c r="L312" s="512" t="str">
        <f t="shared" si="91"/>
        <v xml:space="preserve"> </v>
      </c>
      <c r="M312" s="509"/>
      <c r="N312" s="509"/>
      <c r="O312" s="509"/>
      <c r="P312" s="513"/>
    </row>
    <row r="313" spans="1:16" ht="72.75" customHeight="1" hidden="1">
      <c r="A313" s="227"/>
      <c r="B313" s="210"/>
      <c r="C313" s="210"/>
      <c r="D313" s="210"/>
      <c r="E313" s="210"/>
      <c r="F313" s="210"/>
      <c r="G313" s="210"/>
      <c r="H313" s="492"/>
      <c r="I313" s="512" t="str">
        <f t="shared" si="88"/>
        <v>SEMINARIO LIBERA PROFESSIONE</v>
      </c>
      <c r="J313" s="510">
        <f t="shared" si="89"/>
        <v>0</v>
      </c>
      <c r="K313" s="511">
        <f t="shared" si="90"/>
        <v>3</v>
      </c>
      <c r="L313" s="512" t="str">
        <f t="shared" si="91"/>
        <v xml:space="preserve"> </v>
      </c>
      <c r="M313" s="509"/>
      <c r="N313" s="509"/>
      <c r="O313" s="509"/>
      <c r="P313" s="513"/>
    </row>
    <row r="314" spans="1:16" ht="58.5" customHeight="1" hidden="1">
      <c r="A314" s="277"/>
      <c r="B314" s="202" t="s">
        <v>1</v>
      </c>
      <c r="C314" s="202" t="s">
        <v>2</v>
      </c>
      <c r="D314" s="202" t="s">
        <v>3</v>
      </c>
      <c r="E314" s="202" t="s">
        <v>4</v>
      </c>
      <c r="F314" s="202" t="s">
        <v>5</v>
      </c>
      <c r="G314" s="202" t="s">
        <v>6</v>
      </c>
      <c r="H314" s="492"/>
      <c r="I314" s="512" t="str">
        <f t="shared" si="88"/>
        <v>Seminario RCA dr.ssa C. Di Giampietro</v>
      </c>
      <c r="J314" s="510">
        <f t="shared" si="89"/>
        <v>0</v>
      </c>
      <c r="K314" s="511">
        <f t="shared" si="90"/>
        <v>6</v>
      </c>
      <c r="L314" s="512" t="str">
        <f t="shared" si="91"/>
        <v xml:space="preserve"> </v>
      </c>
      <c r="M314" s="509"/>
      <c r="N314" s="509"/>
      <c r="O314" s="509"/>
      <c r="P314" s="513"/>
    </row>
    <row r="315" spans="1:16" ht="58.5" customHeight="1" hidden="1">
      <c r="A315" s="205"/>
      <c r="B315" s="206">
        <v>44634</v>
      </c>
      <c r="C315" s="206">
        <v>44635</v>
      </c>
      <c r="D315" s="206">
        <v>44636</v>
      </c>
      <c r="E315" s="206">
        <v>44637</v>
      </c>
      <c r="F315" s="206">
        <v>44638</v>
      </c>
      <c r="G315" s="206">
        <v>44639</v>
      </c>
      <c r="H315" s="492"/>
      <c r="I315" s="509"/>
      <c r="J315" s="510"/>
      <c r="K315" s="509"/>
      <c r="L315" s="512"/>
      <c r="M315" s="509"/>
      <c r="N315" s="509"/>
      <c r="O315" s="509"/>
      <c r="P315" s="513"/>
    </row>
    <row r="316" spans="1:16" ht="58.5" customHeight="1" hidden="1">
      <c r="A316" s="209"/>
      <c r="B316" s="233" t="s">
        <v>118</v>
      </c>
      <c r="C316" s="233" t="s">
        <v>119</v>
      </c>
      <c r="D316" s="233" t="s">
        <v>118</v>
      </c>
      <c r="E316" s="233" t="s">
        <v>119</v>
      </c>
      <c r="F316" s="233" t="s">
        <v>118</v>
      </c>
      <c r="G316" s="233" t="s">
        <v>118</v>
      </c>
      <c r="H316" s="492"/>
      <c r="I316" s="512" t="str">
        <f aca="true" t="shared" si="92" ref="I316:I330">I300</f>
        <v>DIRITTO DEL LAVORO Dott. LENCI</v>
      </c>
      <c r="J316" s="510">
        <f aca="true" t="shared" si="93" ref="J316:J330">COUNTIF(B$317:G$326,I316)+J300</f>
        <v>0</v>
      </c>
      <c r="K316" s="511">
        <f aca="true" t="shared" si="94" ref="K316:K330">K300</f>
        <v>20</v>
      </c>
      <c r="L316" s="512" t="str">
        <f aca="true" t="shared" si="95" ref="L316:L330">IF(J316=K316,"FINITO"," ")</f>
        <v xml:space="preserve"> </v>
      </c>
      <c r="M316" s="509"/>
      <c r="N316" s="509"/>
      <c r="O316" s="509"/>
      <c r="P316" s="513"/>
    </row>
    <row r="317" spans="1:16" ht="58.5" customHeight="1" hidden="1">
      <c r="A317" s="213" t="s">
        <v>10</v>
      </c>
      <c r="B317" s="210"/>
      <c r="C317" s="210"/>
      <c r="D317" s="210"/>
      <c r="E317" s="210"/>
      <c r="F317" s="253"/>
      <c r="G317" s="253"/>
      <c r="H317" s="492"/>
      <c r="I317" s="512" t="str">
        <f t="shared" si="92"/>
        <v>IGIENE GENERALE APPL. Dott Catapano</v>
      </c>
      <c r="J317" s="510">
        <f t="shared" si="93"/>
        <v>0</v>
      </c>
      <c r="K317" s="511">
        <f t="shared" si="94"/>
        <v>20</v>
      </c>
      <c r="L317" s="512" t="str">
        <f t="shared" si="95"/>
        <v xml:space="preserve"> </v>
      </c>
      <c r="M317" s="509"/>
      <c r="N317" s="509"/>
      <c r="O317" s="509"/>
      <c r="P317" s="513"/>
    </row>
    <row r="318" spans="1:16" ht="58.5" customHeight="1" hidden="1">
      <c r="A318" s="213" t="s">
        <v>12</v>
      </c>
      <c r="B318" s="210"/>
      <c r="C318" s="279" t="s">
        <v>100</v>
      </c>
      <c r="D318" s="210"/>
      <c r="E318" s="210"/>
      <c r="F318" s="253"/>
      <c r="G318" s="253"/>
      <c r="H318" s="492"/>
      <c r="I318" s="512" t="str">
        <f t="shared" si="92"/>
        <v>ECONOMIA AZIENDALE Dott.ssa Bernardini</v>
      </c>
      <c r="J318" s="510">
        <f t="shared" si="93"/>
        <v>10</v>
      </c>
      <c r="K318" s="511">
        <f t="shared" si="94"/>
        <v>20</v>
      </c>
      <c r="L318" s="512" t="str">
        <f t="shared" si="95"/>
        <v xml:space="preserve"> </v>
      </c>
      <c r="M318" s="509"/>
      <c r="N318" s="509"/>
      <c r="O318" s="509"/>
      <c r="P318" s="513"/>
    </row>
    <row r="319" spans="1:16" ht="58.5" customHeight="1" hidden="1">
      <c r="A319" s="213" t="s">
        <v>13</v>
      </c>
      <c r="B319" s="210"/>
      <c r="C319" s="279" t="s">
        <v>100</v>
      </c>
      <c r="D319" s="210"/>
      <c r="E319" s="210"/>
      <c r="F319" s="253"/>
      <c r="G319" s="253"/>
      <c r="H319" s="492"/>
      <c r="I319" s="512" t="str">
        <f t="shared" si="92"/>
        <v>MEDICINA DEL LAVORO Dott. Leone</v>
      </c>
      <c r="J319" s="510">
        <f t="shared" si="93"/>
        <v>0</v>
      </c>
      <c r="K319" s="511">
        <f t="shared" si="94"/>
        <v>20</v>
      </c>
      <c r="L319" s="512" t="str">
        <f t="shared" si="95"/>
        <v xml:space="preserve"> </v>
      </c>
      <c r="M319" s="509"/>
      <c r="N319" s="509"/>
      <c r="O319" s="509"/>
      <c r="P319" s="513"/>
    </row>
    <row r="320" spans="1:16" ht="58.5" customHeight="1" hidden="1">
      <c r="A320" s="213" t="s">
        <v>14</v>
      </c>
      <c r="B320" s="210"/>
      <c r="C320" s="279" t="s">
        <v>100</v>
      </c>
      <c r="D320" s="210"/>
      <c r="E320" s="210"/>
      <c r="F320" s="253"/>
      <c r="G320" s="253"/>
      <c r="H320" s="492"/>
      <c r="I320" s="512" t="str">
        <f t="shared" si="92"/>
        <v>SCIENZE INF.CHE ETICA Dott.ssa Giorgi</v>
      </c>
      <c r="J320" s="510">
        <f t="shared" si="93"/>
        <v>6</v>
      </c>
      <c r="K320" s="511">
        <f t="shared" si="94"/>
        <v>20</v>
      </c>
      <c r="L320" s="512" t="str">
        <f t="shared" si="95"/>
        <v xml:space="preserve"> </v>
      </c>
      <c r="M320" s="509"/>
      <c r="N320" s="509"/>
      <c r="O320" s="509"/>
      <c r="P320" s="513"/>
    </row>
    <row r="321" spans="1:16" ht="58.5" customHeight="1" hidden="1">
      <c r="A321" s="213" t="s">
        <v>16</v>
      </c>
      <c r="B321" s="210"/>
      <c r="C321" s="279" t="s">
        <v>100</v>
      </c>
      <c r="D321" s="210"/>
      <c r="E321" s="210"/>
      <c r="F321" s="253"/>
      <c r="G321" s="253"/>
      <c r="H321" s="492"/>
      <c r="I321" s="512" t="str">
        <f t="shared" si="92"/>
        <v>MEDICINA LEGALE Dr. Cammarano</v>
      </c>
      <c r="J321" s="510">
        <f t="shared" si="93"/>
        <v>0</v>
      </c>
      <c r="K321" s="511">
        <f t="shared" si="94"/>
        <v>20</v>
      </c>
      <c r="L321" s="512" t="str">
        <f t="shared" si="95"/>
        <v xml:space="preserve"> </v>
      </c>
      <c r="M321" s="509"/>
      <c r="N321" s="509"/>
      <c r="O321" s="509"/>
      <c r="P321" s="513"/>
    </row>
    <row r="322" spans="1:16" ht="58.5" customHeight="1" hidden="1">
      <c r="A322" s="213" t="s">
        <v>17</v>
      </c>
      <c r="B322" s="210"/>
      <c r="C322" s="279" t="s">
        <v>100</v>
      </c>
      <c r="D322" s="210"/>
      <c r="E322" s="210"/>
      <c r="F322" s="253"/>
      <c r="G322" s="253"/>
      <c r="H322" s="492"/>
      <c r="I322" s="512" t="str">
        <f t="shared" si="92"/>
        <v>INF.CA GENERALE ORG 1 Dott.ssa Pizzicannella</v>
      </c>
      <c r="J322" s="510">
        <f t="shared" si="93"/>
        <v>0</v>
      </c>
      <c r="K322" s="511">
        <f t="shared" si="94"/>
        <v>30</v>
      </c>
      <c r="L322" s="512" t="str">
        <f t="shared" si="95"/>
        <v xml:space="preserve"> </v>
      </c>
      <c r="M322" s="509"/>
      <c r="N322" s="509"/>
      <c r="O322" s="509"/>
      <c r="P322" s="513"/>
    </row>
    <row r="323" spans="1:16" ht="58.5" customHeight="1" hidden="1">
      <c r="A323" s="222"/>
      <c r="B323" s="210"/>
      <c r="C323" s="210"/>
      <c r="D323" s="210"/>
      <c r="E323" s="210"/>
      <c r="F323" s="253"/>
      <c r="G323" s="253"/>
      <c r="H323" s="492"/>
      <c r="I323" s="512" t="str">
        <f t="shared" si="92"/>
        <v>INF.CA GENERALE ORG 2 Dr.ssa Bartolucci</v>
      </c>
      <c r="J323" s="510">
        <f t="shared" si="93"/>
        <v>0</v>
      </c>
      <c r="K323" s="511">
        <f t="shared" si="94"/>
        <v>20</v>
      </c>
      <c r="L323" s="512" t="str">
        <f t="shared" si="95"/>
        <v xml:space="preserve"> </v>
      </c>
      <c r="M323" s="509"/>
      <c r="N323" s="509"/>
      <c r="O323" s="509"/>
      <c r="P323" s="513"/>
    </row>
    <row r="324" spans="1:16" ht="58.5" customHeight="1" hidden="1">
      <c r="A324" s="213" t="s">
        <v>18</v>
      </c>
      <c r="B324" s="210"/>
      <c r="C324" s="210"/>
      <c r="D324" s="210"/>
      <c r="E324" s="210"/>
      <c r="F324" s="253"/>
      <c r="G324" s="253"/>
      <c r="H324" s="498"/>
      <c r="I324" s="512" t="str">
        <f t="shared" si="92"/>
        <v>INF.CA GENERALE DR Belcaro</v>
      </c>
      <c r="J324" s="510">
        <f t="shared" si="93"/>
        <v>0</v>
      </c>
      <c r="K324" s="511">
        <f t="shared" si="94"/>
        <v>30</v>
      </c>
      <c r="L324" s="512" t="str">
        <f t="shared" si="95"/>
        <v xml:space="preserve"> </v>
      </c>
      <c r="M324" s="509"/>
      <c r="N324" s="509"/>
      <c r="O324" s="509"/>
      <c r="P324" s="513"/>
    </row>
    <row r="325" spans="1:16" ht="58.5" customHeight="1" hidden="1">
      <c r="A325" s="213" t="s">
        <v>19</v>
      </c>
      <c r="B325" s="210"/>
      <c r="C325" s="210"/>
      <c r="D325" s="210"/>
      <c r="E325" s="210"/>
      <c r="F325" s="253"/>
      <c r="G325" s="253"/>
      <c r="H325" s="347"/>
      <c r="I325" s="512" t="str">
        <f t="shared" si="92"/>
        <v>INF.CA GENERALE METODOL Dr.ssa LOLLI AM</v>
      </c>
      <c r="J325" s="510">
        <f t="shared" si="93"/>
        <v>0</v>
      </c>
      <c r="K325" s="511">
        <f t="shared" si="94"/>
        <v>20</v>
      </c>
      <c r="L325" s="512" t="str">
        <f t="shared" si="95"/>
        <v xml:space="preserve"> </v>
      </c>
      <c r="M325" s="509"/>
      <c r="N325" s="509"/>
      <c r="O325" s="509"/>
      <c r="P325" s="513"/>
    </row>
    <row r="326" spans="1:16" ht="58.5" customHeight="1" hidden="1">
      <c r="A326" s="213" t="s">
        <v>20</v>
      </c>
      <c r="B326" s="210"/>
      <c r="C326" s="210"/>
      <c r="D326" s="210"/>
      <c r="E326" s="210"/>
      <c r="F326" s="253"/>
      <c r="G326" s="253"/>
      <c r="H326" s="348"/>
      <c r="I326" s="512" t="str">
        <f t="shared" si="92"/>
        <v xml:space="preserve">INGLESE </v>
      </c>
      <c r="J326" s="510">
        <f t="shared" si="93"/>
        <v>0</v>
      </c>
      <c r="K326" s="511">
        <f t="shared" si="94"/>
        <v>20</v>
      </c>
      <c r="L326" s="512" t="str">
        <f t="shared" si="95"/>
        <v xml:space="preserve"> </v>
      </c>
      <c r="M326" s="509"/>
      <c r="N326" s="509"/>
      <c r="O326" s="509"/>
      <c r="P326" s="513"/>
    </row>
    <row r="327" spans="1:16" ht="58.5" customHeight="1" hidden="1">
      <c r="A327" s="227"/>
      <c r="B327" s="210"/>
      <c r="C327" s="210"/>
      <c r="D327" s="210"/>
      <c r="E327" s="210"/>
      <c r="F327" s="253"/>
      <c r="G327" s="253"/>
      <c r="H327" s="349"/>
      <c r="I327" s="512" t="str">
        <f t="shared" si="92"/>
        <v>Seminario prelievo Organi e Tessuti Dr. L. Zurlo</v>
      </c>
      <c r="J327" s="510">
        <f t="shared" si="93"/>
        <v>0</v>
      </c>
      <c r="K327" s="511">
        <f t="shared" si="94"/>
        <v>5</v>
      </c>
      <c r="L327" s="512" t="str">
        <f t="shared" si="95"/>
        <v xml:space="preserve"> </v>
      </c>
      <c r="M327" s="509"/>
      <c r="N327" s="509"/>
      <c r="O327" s="509"/>
      <c r="P327" s="513"/>
    </row>
    <row r="328" spans="1:16" ht="58.5" customHeight="1" hidden="1">
      <c r="A328" s="227"/>
      <c r="B328" s="210"/>
      <c r="C328" s="210"/>
      <c r="D328" s="210"/>
      <c r="E328" s="210"/>
      <c r="F328" s="253"/>
      <c r="G328" s="253"/>
      <c r="H328" s="516"/>
      <c r="I328" s="512" t="str">
        <f t="shared" si="92"/>
        <v>Seminario Soggetti Fragili Dr. A. De Risio</v>
      </c>
      <c r="J328" s="510">
        <f t="shared" si="93"/>
        <v>0</v>
      </c>
      <c r="K328" s="511">
        <f t="shared" si="94"/>
        <v>6</v>
      </c>
      <c r="L328" s="512" t="str">
        <f t="shared" si="95"/>
        <v xml:space="preserve"> </v>
      </c>
      <c r="M328" s="509"/>
      <c r="N328" s="509"/>
      <c r="O328" s="509"/>
      <c r="P328" s="513"/>
    </row>
    <row r="329" spans="1:16" ht="58.5" customHeight="1" hidden="1">
      <c r="A329" s="227"/>
      <c r="B329" s="210"/>
      <c r="C329" s="210"/>
      <c r="D329" s="246"/>
      <c r="E329" s="243"/>
      <c r="F329" s="246"/>
      <c r="G329" s="246"/>
      <c r="H329" s="492"/>
      <c r="I329" s="512" t="str">
        <f t="shared" si="92"/>
        <v>SEMINARIO LIBERA PROFESSIONE</v>
      </c>
      <c r="J329" s="510">
        <f t="shared" si="93"/>
        <v>0</v>
      </c>
      <c r="K329" s="511">
        <f t="shared" si="94"/>
        <v>3</v>
      </c>
      <c r="L329" s="512" t="str">
        <f t="shared" si="95"/>
        <v xml:space="preserve"> </v>
      </c>
      <c r="M329" s="509"/>
      <c r="N329" s="509"/>
      <c r="O329" s="509"/>
      <c r="P329" s="513"/>
    </row>
    <row r="330" spans="1:16" ht="58.5" customHeight="1" hidden="1">
      <c r="A330" s="201"/>
      <c r="B330" s="202" t="s">
        <v>1</v>
      </c>
      <c r="C330" s="202" t="s">
        <v>2</v>
      </c>
      <c r="D330" s="202" t="s">
        <v>3</v>
      </c>
      <c r="E330" s="202" t="s">
        <v>4</v>
      </c>
      <c r="F330" s="202" t="s">
        <v>5</v>
      </c>
      <c r="G330" s="202" t="s">
        <v>6</v>
      </c>
      <c r="H330" s="492"/>
      <c r="I330" s="512" t="str">
        <f t="shared" si="92"/>
        <v>Seminario RCA dr.ssa C. Di Giampietro</v>
      </c>
      <c r="J330" s="510">
        <f t="shared" si="93"/>
        <v>0</v>
      </c>
      <c r="K330" s="511">
        <f t="shared" si="94"/>
        <v>6</v>
      </c>
      <c r="L330" s="512" t="str">
        <f t="shared" si="95"/>
        <v xml:space="preserve"> </v>
      </c>
      <c r="M330" s="509"/>
      <c r="N330" s="509"/>
      <c r="O330" s="509"/>
      <c r="P330" s="513"/>
    </row>
    <row r="331" spans="1:16" ht="58.5" customHeight="1" hidden="1">
      <c r="A331" s="205"/>
      <c r="B331" s="206">
        <v>44641</v>
      </c>
      <c r="C331" s="206">
        <v>44642</v>
      </c>
      <c r="D331" s="206">
        <v>44643</v>
      </c>
      <c r="E331" s="206">
        <v>44644</v>
      </c>
      <c r="F331" s="206">
        <v>44645</v>
      </c>
      <c r="G331" s="206">
        <v>44646</v>
      </c>
      <c r="H331" s="492"/>
      <c r="I331" s="512"/>
      <c r="J331" s="510"/>
      <c r="K331" s="512"/>
      <c r="L331" s="512"/>
      <c r="M331" s="509"/>
      <c r="N331" s="509"/>
      <c r="O331" s="509"/>
      <c r="P331" s="513"/>
    </row>
    <row r="332" spans="1:16" ht="58.5" customHeight="1" hidden="1">
      <c r="A332" s="209"/>
      <c r="B332" s="233" t="s">
        <v>118</v>
      </c>
      <c r="C332" s="233" t="s">
        <v>119</v>
      </c>
      <c r="D332" s="233" t="s">
        <v>118</v>
      </c>
      <c r="E332" s="233" t="s">
        <v>119</v>
      </c>
      <c r="F332" s="233" t="s">
        <v>118</v>
      </c>
      <c r="G332" s="233" t="s">
        <v>119</v>
      </c>
      <c r="H332" s="492"/>
      <c r="I332" s="512" t="str">
        <f aca="true" t="shared" si="96" ref="I332:I345">I316</f>
        <v>DIRITTO DEL LAVORO Dott. LENCI</v>
      </c>
      <c r="J332" s="510">
        <f aca="true" t="shared" si="97" ref="J332:J345">COUNTIF(B$333:G$342,I332)+J316</f>
        <v>0</v>
      </c>
      <c r="K332" s="511">
        <f aca="true" t="shared" si="98" ref="K332:K345">K316</f>
        <v>20</v>
      </c>
      <c r="L332" s="512" t="str">
        <f aca="true" t="shared" si="99" ref="L332:L346">IF(J332=K332,"FINITO"," ")</f>
        <v xml:space="preserve"> </v>
      </c>
      <c r="M332" s="509"/>
      <c r="N332" s="509"/>
      <c r="O332" s="509"/>
      <c r="P332" s="513"/>
    </row>
    <row r="333" spans="1:16" ht="58.5" customHeight="1" hidden="1">
      <c r="A333" s="213" t="s">
        <v>10</v>
      </c>
      <c r="B333" s="210"/>
      <c r="C333" s="210"/>
      <c r="D333" s="210"/>
      <c r="E333" s="210"/>
      <c r="F333" s="210"/>
      <c r="G333" s="210"/>
      <c r="H333" s="492"/>
      <c r="I333" s="512" t="str">
        <f t="shared" si="96"/>
        <v>IGIENE GENERALE APPL. Dott Catapano</v>
      </c>
      <c r="J333" s="510">
        <f t="shared" si="97"/>
        <v>0</v>
      </c>
      <c r="K333" s="511">
        <f t="shared" si="98"/>
        <v>20</v>
      </c>
      <c r="L333" s="512" t="str">
        <f t="shared" si="99"/>
        <v xml:space="preserve"> </v>
      </c>
      <c r="M333" s="509"/>
      <c r="N333" s="509"/>
      <c r="O333" s="509"/>
      <c r="P333" s="513"/>
    </row>
    <row r="334" spans="1:16" ht="58.5" customHeight="1" hidden="1">
      <c r="A334" s="213" t="s">
        <v>12</v>
      </c>
      <c r="B334" s="210"/>
      <c r="C334" s="210"/>
      <c r="D334" s="210"/>
      <c r="E334" s="210"/>
      <c r="F334" s="210"/>
      <c r="G334" s="210"/>
      <c r="H334" s="492"/>
      <c r="I334" s="512" t="str">
        <f t="shared" si="96"/>
        <v>ECONOMIA AZIENDALE Dott.ssa Bernardini</v>
      </c>
      <c r="J334" s="510">
        <f t="shared" si="97"/>
        <v>10</v>
      </c>
      <c r="K334" s="511">
        <f t="shared" si="98"/>
        <v>20</v>
      </c>
      <c r="L334" s="512" t="str">
        <f t="shared" si="99"/>
        <v xml:space="preserve"> </v>
      </c>
      <c r="M334" s="509"/>
      <c r="N334" s="509"/>
      <c r="O334" s="509"/>
      <c r="P334" s="513"/>
    </row>
    <row r="335" spans="1:16" ht="58.5" customHeight="1" hidden="1">
      <c r="A335" s="213" t="s">
        <v>13</v>
      </c>
      <c r="B335" s="210"/>
      <c r="C335" s="210"/>
      <c r="D335" s="210"/>
      <c r="E335" s="210"/>
      <c r="F335" s="210"/>
      <c r="G335" s="210"/>
      <c r="H335" s="492"/>
      <c r="I335" s="512" t="str">
        <f t="shared" si="96"/>
        <v>MEDICINA DEL LAVORO Dott. Leone</v>
      </c>
      <c r="J335" s="510">
        <f t="shared" si="97"/>
        <v>0</v>
      </c>
      <c r="K335" s="511">
        <f t="shared" si="98"/>
        <v>20</v>
      </c>
      <c r="L335" s="512" t="str">
        <f t="shared" si="99"/>
        <v xml:space="preserve"> </v>
      </c>
      <c r="M335" s="509"/>
      <c r="N335" s="509"/>
      <c r="O335" s="509"/>
      <c r="P335" s="513"/>
    </row>
    <row r="336" spans="1:16" ht="58.5" customHeight="1" hidden="1">
      <c r="A336" s="213" t="s">
        <v>14</v>
      </c>
      <c r="B336" s="210"/>
      <c r="C336" s="210"/>
      <c r="D336" s="210"/>
      <c r="E336" s="210"/>
      <c r="F336" s="210"/>
      <c r="G336" s="210"/>
      <c r="H336" s="492"/>
      <c r="I336" s="512" t="str">
        <f t="shared" si="96"/>
        <v>SCIENZE INF.CHE ETICA Dott.ssa Giorgi</v>
      </c>
      <c r="J336" s="510">
        <f t="shared" si="97"/>
        <v>6</v>
      </c>
      <c r="K336" s="511">
        <f t="shared" si="98"/>
        <v>20</v>
      </c>
      <c r="L336" s="512" t="str">
        <f t="shared" si="99"/>
        <v xml:space="preserve"> </v>
      </c>
      <c r="M336" s="509"/>
      <c r="N336" s="509"/>
      <c r="O336" s="509"/>
      <c r="P336" s="513"/>
    </row>
    <row r="337" spans="1:16" ht="58.5" customHeight="1" hidden="1">
      <c r="A337" s="213" t="s">
        <v>16</v>
      </c>
      <c r="B337" s="210"/>
      <c r="C337" s="210"/>
      <c r="D337" s="210"/>
      <c r="E337" s="210"/>
      <c r="F337" s="210"/>
      <c r="G337" s="210"/>
      <c r="H337" s="492"/>
      <c r="I337" s="512" t="str">
        <f t="shared" si="96"/>
        <v>MEDICINA LEGALE Dr. Cammarano</v>
      </c>
      <c r="J337" s="510">
        <f t="shared" si="97"/>
        <v>0</v>
      </c>
      <c r="K337" s="511">
        <f t="shared" si="98"/>
        <v>20</v>
      </c>
      <c r="L337" s="512" t="str">
        <f t="shared" si="99"/>
        <v xml:space="preserve"> </v>
      </c>
      <c r="M337" s="509"/>
      <c r="N337" s="509"/>
      <c r="O337" s="509"/>
      <c r="P337" s="513"/>
    </row>
    <row r="338" spans="1:16" ht="58.5" customHeight="1" hidden="1">
      <c r="A338" s="213" t="s">
        <v>17</v>
      </c>
      <c r="B338" s="210"/>
      <c r="C338" s="210"/>
      <c r="D338" s="210"/>
      <c r="E338" s="210"/>
      <c r="F338" s="210"/>
      <c r="G338" s="210"/>
      <c r="H338" s="492"/>
      <c r="I338" s="512" t="str">
        <f t="shared" si="96"/>
        <v>INF.CA GENERALE ORG 1 Dott.ssa Pizzicannella</v>
      </c>
      <c r="J338" s="510">
        <f t="shared" si="97"/>
        <v>0</v>
      </c>
      <c r="K338" s="511">
        <f t="shared" si="98"/>
        <v>30</v>
      </c>
      <c r="L338" s="512" t="str">
        <f t="shared" si="99"/>
        <v xml:space="preserve"> </v>
      </c>
      <c r="M338" s="509"/>
      <c r="N338" s="509"/>
      <c r="O338" s="509"/>
      <c r="P338" s="513"/>
    </row>
    <row r="339" spans="1:16" ht="58.5" customHeight="1" hidden="1">
      <c r="A339" s="222"/>
      <c r="B339" s="210"/>
      <c r="C339" s="210"/>
      <c r="D339" s="210"/>
      <c r="E339" s="210"/>
      <c r="F339" s="210"/>
      <c r="G339" s="210"/>
      <c r="H339" s="492"/>
      <c r="I339" s="512" t="str">
        <f t="shared" si="96"/>
        <v>INF.CA GENERALE ORG 2 Dr.ssa Bartolucci</v>
      </c>
      <c r="J339" s="510">
        <f t="shared" si="97"/>
        <v>0</v>
      </c>
      <c r="K339" s="511">
        <f t="shared" si="98"/>
        <v>20</v>
      </c>
      <c r="L339" s="512" t="str">
        <f t="shared" si="99"/>
        <v xml:space="preserve"> </v>
      </c>
      <c r="M339" s="509"/>
      <c r="N339" s="509"/>
      <c r="O339" s="509"/>
      <c r="P339" s="513"/>
    </row>
    <row r="340" spans="1:16" ht="58.5" customHeight="1" hidden="1">
      <c r="A340" s="213" t="s">
        <v>18</v>
      </c>
      <c r="B340" s="210"/>
      <c r="C340" s="210"/>
      <c r="D340" s="210"/>
      <c r="E340" s="210"/>
      <c r="F340" s="210"/>
      <c r="G340" s="210"/>
      <c r="H340" s="492"/>
      <c r="I340" s="512" t="str">
        <f t="shared" si="96"/>
        <v>INF.CA GENERALE DR Belcaro</v>
      </c>
      <c r="J340" s="510">
        <f t="shared" si="97"/>
        <v>0</v>
      </c>
      <c r="K340" s="511">
        <f t="shared" si="98"/>
        <v>30</v>
      </c>
      <c r="L340" s="512" t="str">
        <f t="shared" si="99"/>
        <v xml:space="preserve"> </v>
      </c>
      <c r="M340" s="509"/>
      <c r="N340" s="509"/>
      <c r="O340" s="509"/>
      <c r="P340" s="513"/>
    </row>
    <row r="341" spans="1:16" ht="58.5" customHeight="1" hidden="1">
      <c r="A341" s="213" t="s">
        <v>19</v>
      </c>
      <c r="B341" s="210"/>
      <c r="C341" s="210"/>
      <c r="D341" s="210"/>
      <c r="E341" s="210"/>
      <c r="F341" s="210"/>
      <c r="G341" s="210"/>
      <c r="H341" s="498"/>
      <c r="I341" s="512" t="str">
        <f t="shared" si="96"/>
        <v>INF.CA GENERALE METODOL Dr.ssa LOLLI AM</v>
      </c>
      <c r="J341" s="510">
        <f t="shared" si="97"/>
        <v>0</v>
      </c>
      <c r="K341" s="511">
        <f t="shared" si="98"/>
        <v>20</v>
      </c>
      <c r="L341" s="512" t="str">
        <f t="shared" si="99"/>
        <v xml:space="preserve"> </v>
      </c>
      <c r="M341" s="509"/>
      <c r="N341" s="509"/>
      <c r="O341" s="509"/>
      <c r="P341" s="513"/>
    </row>
    <row r="342" spans="1:16" ht="58.5" customHeight="1" hidden="1">
      <c r="A342" s="213" t="s">
        <v>20</v>
      </c>
      <c r="B342" s="210"/>
      <c r="C342" s="210"/>
      <c r="D342" s="210"/>
      <c r="E342" s="210"/>
      <c r="F342" s="210"/>
      <c r="G342" s="210"/>
      <c r="H342" s="347"/>
      <c r="I342" s="512" t="str">
        <f t="shared" si="96"/>
        <v xml:space="preserve">INGLESE </v>
      </c>
      <c r="J342" s="510">
        <f t="shared" si="97"/>
        <v>0</v>
      </c>
      <c r="K342" s="511">
        <f t="shared" si="98"/>
        <v>20</v>
      </c>
      <c r="L342" s="512" t="str">
        <f t="shared" si="99"/>
        <v xml:space="preserve"> </v>
      </c>
      <c r="M342" s="509"/>
      <c r="N342" s="509"/>
      <c r="O342" s="509"/>
      <c r="P342" s="513"/>
    </row>
    <row r="343" spans="1:16" ht="58.5" customHeight="1" hidden="1">
      <c r="A343" s="227"/>
      <c r="B343" s="210"/>
      <c r="C343" s="210"/>
      <c r="D343" s="210"/>
      <c r="E343" s="210"/>
      <c r="F343" s="210"/>
      <c r="G343" s="210"/>
      <c r="H343" s="348"/>
      <c r="I343" s="512" t="str">
        <f t="shared" si="96"/>
        <v>Seminario prelievo Organi e Tessuti Dr. L. Zurlo</v>
      </c>
      <c r="J343" s="510">
        <f t="shared" si="97"/>
        <v>0</v>
      </c>
      <c r="K343" s="511">
        <f t="shared" si="98"/>
        <v>5</v>
      </c>
      <c r="L343" s="512" t="str">
        <f t="shared" si="99"/>
        <v xml:space="preserve"> </v>
      </c>
      <c r="M343" s="509"/>
      <c r="N343" s="509"/>
      <c r="O343" s="509"/>
      <c r="P343" s="513"/>
    </row>
    <row r="344" spans="1:16" ht="58.5" customHeight="1" hidden="1">
      <c r="A344" s="227"/>
      <c r="B344" s="248"/>
      <c r="C344" s="254"/>
      <c r="D344" s="246"/>
      <c r="E344" s="210"/>
      <c r="F344" s="246"/>
      <c r="G344" s="246"/>
      <c r="H344" s="349"/>
      <c r="I344" s="512" t="str">
        <f t="shared" si="96"/>
        <v>Seminario Soggetti Fragili Dr. A. De Risio</v>
      </c>
      <c r="J344" s="510">
        <f t="shared" si="97"/>
        <v>0</v>
      </c>
      <c r="K344" s="511">
        <f t="shared" si="98"/>
        <v>6</v>
      </c>
      <c r="L344" s="512" t="str">
        <f t="shared" si="99"/>
        <v xml:space="preserve"> </v>
      </c>
      <c r="M344" s="509"/>
      <c r="N344" s="509"/>
      <c r="O344" s="509"/>
      <c r="P344" s="513"/>
    </row>
    <row r="345" spans="1:16" ht="58.5" customHeight="1" hidden="1">
      <c r="A345" s="227"/>
      <c r="B345" s="248"/>
      <c r="C345" s="254"/>
      <c r="D345" s="254"/>
      <c r="E345" s="210"/>
      <c r="F345" s="254"/>
      <c r="G345" s="254"/>
      <c r="H345" s="516"/>
      <c r="I345" s="512" t="str">
        <f t="shared" si="96"/>
        <v>SEMINARIO LIBERA PROFESSIONE</v>
      </c>
      <c r="J345" s="510">
        <f t="shared" si="97"/>
        <v>0</v>
      </c>
      <c r="K345" s="511">
        <f t="shared" si="98"/>
        <v>3</v>
      </c>
      <c r="L345" s="512" t="str">
        <f t="shared" si="99"/>
        <v xml:space="preserve"> </v>
      </c>
      <c r="M345" s="509"/>
      <c r="N345" s="509"/>
      <c r="O345" s="509"/>
      <c r="P345" s="513"/>
    </row>
    <row r="346" spans="1:16" ht="58.5" customHeight="1">
      <c r="A346" s="288"/>
      <c r="B346" s="202" t="s">
        <v>1</v>
      </c>
      <c r="C346" s="202" t="s">
        <v>2</v>
      </c>
      <c r="D346" s="202" t="s">
        <v>3</v>
      </c>
      <c r="E346" s="202" t="s">
        <v>4</v>
      </c>
      <c r="F346" s="202" t="s">
        <v>5</v>
      </c>
      <c r="G346" s="202" t="s">
        <v>6</v>
      </c>
      <c r="H346" s="492"/>
      <c r="I346" s="509"/>
      <c r="J346" s="510"/>
      <c r="K346" s="509"/>
      <c r="L346" s="512" t="str">
        <f t="shared" si="99"/>
        <v>FINITO</v>
      </c>
      <c r="M346" s="509"/>
      <c r="N346" s="509"/>
      <c r="O346" s="509"/>
      <c r="P346" s="513"/>
    </row>
    <row r="347" spans="1:16" ht="58.5" customHeight="1">
      <c r="A347" s="297"/>
      <c r="B347" s="206">
        <v>44648</v>
      </c>
      <c r="C347" s="206">
        <v>44649</v>
      </c>
      <c r="D347" s="206">
        <v>44650</v>
      </c>
      <c r="E347" s="206">
        <v>44651</v>
      </c>
      <c r="F347" s="206">
        <v>44652</v>
      </c>
      <c r="G347" s="206">
        <v>44653</v>
      </c>
      <c r="H347" s="492"/>
      <c r="I347" s="509"/>
      <c r="J347" s="510"/>
      <c r="K347" s="509"/>
      <c r="L347" s="512"/>
      <c r="M347" s="509"/>
      <c r="N347" s="509"/>
      <c r="O347" s="509"/>
      <c r="P347" s="513"/>
    </row>
    <row r="348" spans="1:16" ht="58.5" customHeight="1">
      <c r="A348" s="209"/>
      <c r="B348" s="289"/>
      <c r="C348" s="289"/>
      <c r="D348" s="289"/>
      <c r="E348" s="289"/>
      <c r="F348" s="551" t="s">
        <v>119</v>
      </c>
      <c r="G348" s="551" t="s">
        <v>119</v>
      </c>
      <c r="H348" s="492"/>
      <c r="I348" s="525" t="s">
        <v>116</v>
      </c>
      <c r="J348" s="510">
        <f aca="true" t="shared" si="100" ref="J348:J363">COUNTIF($B$349:$G$358,I348)</f>
        <v>0</v>
      </c>
      <c r="K348" s="511">
        <v>20</v>
      </c>
      <c r="L348" s="512" t="str">
        <f aca="true" t="shared" si="101" ref="L348:L411">IF(J348=K348,"FINITO"," ")</f>
        <v xml:space="preserve"> </v>
      </c>
      <c r="M348" s="509"/>
      <c r="N348" s="509"/>
      <c r="O348" s="509"/>
      <c r="P348" s="513"/>
    </row>
    <row r="349" spans="1:16" ht="58.5" customHeight="1">
      <c r="A349" s="213" t="s">
        <v>10</v>
      </c>
      <c r="B349" s="289"/>
      <c r="C349" s="289"/>
      <c r="D349" s="289"/>
      <c r="E349" s="289"/>
      <c r="F349" s="234" t="s">
        <v>101</v>
      </c>
      <c r="G349" s="525" t="s">
        <v>94</v>
      </c>
      <c r="H349" s="492"/>
      <c r="I349" s="525" t="s">
        <v>105</v>
      </c>
      <c r="J349" s="510">
        <f t="shared" si="100"/>
        <v>3</v>
      </c>
      <c r="K349" s="511">
        <v>20</v>
      </c>
      <c r="L349" s="512" t="str">
        <f t="shared" si="101"/>
        <v xml:space="preserve"> </v>
      </c>
      <c r="M349" s="509"/>
      <c r="N349" s="509"/>
      <c r="O349" s="509"/>
      <c r="P349" s="513"/>
    </row>
    <row r="350" spans="1:16" ht="58.5" customHeight="1">
      <c r="A350" s="213" t="s">
        <v>12</v>
      </c>
      <c r="B350" s="289"/>
      <c r="C350" s="289"/>
      <c r="D350" s="289"/>
      <c r="E350" s="289"/>
      <c r="F350" s="234" t="s">
        <v>101</v>
      </c>
      <c r="G350" s="525" t="s">
        <v>94</v>
      </c>
      <c r="H350" s="492"/>
      <c r="I350" s="525" t="s">
        <v>100</v>
      </c>
      <c r="J350" s="510">
        <f t="shared" si="100"/>
        <v>0</v>
      </c>
      <c r="K350" s="511">
        <v>20</v>
      </c>
      <c r="L350" s="512" t="str">
        <f t="shared" si="101"/>
        <v xml:space="preserve"> </v>
      </c>
      <c r="M350" s="509"/>
      <c r="N350" s="509"/>
      <c r="O350" s="509"/>
      <c r="P350" s="513"/>
    </row>
    <row r="351" spans="1:16" ht="58.5" customHeight="1">
      <c r="A351" s="213" t="s">
        <v>13</v>
      </c>
      <c r="B351" s="289"/>
      <c r="C351" s="289"/>
      <c r="D351" s="289"/>
      <c r="E351" s="289"/>
      <c r="F351" s="234" t="s">
        <v>101</v>
      </c>
      <c r="G351" s="525" t="s">
        <v>94</v>
      </c>
      <c r="H351" s="492"/>
      <c r="I351" s="525" t="s">
        <v>94</v>
      </c>
      <c r="J351" s="510">
        <f t="shared" si="100"/>
        <v>3</v>
      </c>
      <c r="K351" s="511">
        <v>20</v>
      </c>
      <c r="L351" s="512" t="str">
        <f t="shared" si="101"/>
        <v xml:space="preserve"> </v>
      </c>
      <c r="M351" s="509"/>
      <c r="N351" s="509"/>
      <c r="O351" s="509"/>
      <c r="P351" s="513"/>
    </row>
    <row r="352" spans="1:16" ht="58.5" customHeight="1">
      <c r="A352" s="213" t="s">
        <v>14</v>
      </c>
      <c r="B352" s="289"/>
      <c r="C352" s="289"/>
      <c r="D352" s="289"/>
      <c r="E352" s="289"/>
      <c r="F352" s="525" t="s">
        <v>105</v>
      </c>
      <c r="G352" s="234" t="s">
        <v>108</v>
      </c>
      <c r="H352" s="492"/>
      <c r="I352" s="525" t="s">
        <v>95</v>
      </c>
      <c r="J352" s="510">
        <f t="shared" si="100"/>
        <v>0</v>
      </c>
      <c r="K352" s="511">
        <v>20</v>
      </c>
      <c r="L352" s="512" t="str">
        <f t="shared" si="101"/>
        <v xml:space="preserve"> </v>
      </c>
      <c r="M352" s="509"/>
      <c r="N352" s="509"/>
      <c r="O352" s="509"/>
      <c r="P352" s="513"/>
    </row>
    <row r="353" spans="1:16" ht="58.5" customHeight="1">
      <c r="A353" s="213" t="s">
        <v>16</v>
      </c>
      <c r="B353" s="289"/>
      <c r="C353" s="289"/>
      <c r="D353" s="289"/>
      <c r="E353" s="289"/>
      <c r="F353" s="525" t="s">
        <v>105</v>
      </c>
      <c r="G353" s="234" t="s">
        <v>108</v>
      </c>
      <c r="H353" s="492"/>
      <c r="I353" s="525" t="s">
        <v>164</v>
      </c>
      <c r="J353" s="510">
        <f t="shared" si="100"/>
        <v>0</v>
      </c>
      <c r="K353" s="511">
        <v>20</v>
      </c>
      <c r="L353" s="512" t="str">
        <f t="shared" si="101"/>
        <v xml:space="preserve"> </v>
      </c>
      <c r="M353" s="509"/>
      <c r="N353" s="509"/>
      <c r="O353" s="509"/>
      <c r="P353" s="513"/>
    </row>
    <row r="354" spans="1:16" ht="58.5" customHeight="1">
      <c r="A354" s="213" t="s">
        <v>17</v>
      </c>
      <c r="B354" s="289"/>
      <c r="C354" s="289"/>
      <c r="D354" s="289"/>
      <c r="E354" s="289"/>
      <c r="F354" s="525" t="s">
        <v>105</v>
      </c>
      <c r="G354" s="234" t="s">
        <v>108</v>
      </c>
      <c r="H354" s="492"/>
      <c r="I354" s="234" t="s">
        <v>101</v>
      </c>
      <c r="J354" s="510">
        <f t="shared" si="100"/>
        <v>3</v>
      </c>
      <c r="K354" s="511">
        <v>30</v>
      </c>
      <c r="L354" s="512" t="str">
        <f t="shared" si="101"/>
        <v xml:space="preserve"> </v>
      </c>
      <c r="M354" s="509"/>
      <c r="N354" s="509"/>
      <c r="O354" s="509"/>
      <c r="P354" s="513"/>
    </row>
    <row r="355" spans="1:16" ht="58.5" customHeight="1">
      <c r="A355" s="289"/>
      <c r="B355" s="289"/>
      <c r="C355" s="289"/>
      <c r="D355" s="289"/>
      <c r="E355" s="289"/>
      <c r="F355" s="289"/>
      <c r="G355" s="289"/>
      <c r="H355" s="492"/>
      <c r="I355" s="234" t="s">
        <v>115</v>
      </c>
      <c r="J355" s="510">
        <f t="shared" si="100"/>
        <v>0</v>
      </c>
      <c r="K355" s="511">
        <v>20</v>
      </c>
      <c r="L355" s="512" t="str">
        <f t="shared" si="101"/>
        <v xml:space="preserve"> </v>
      </c>
      <c r="M355" s="509"/>
      <c r="N355" s="509"/>
      <c r="O355" s="509"/>
      <c r="P355" s="513"/>
    </row>
    <row r="356" spans="1:16" ht="58.5" customHeight="1">
      <c r="A356" s="213" t="s">
        <v>18</v>
      </c>
      <c r="B356" s="289"/>
      <c r="C356" s="289"/>
      <c r="D356" s="289"/>
      <c r="E356" s="289"/>
      <c r="F356" s="551" t="s">
        <v>261</v>
      </c>
      <c r="G356" s="289"/>
      <c r="H356" s="492"/>
      <c r="I356" s="234" t="s">
        <v>108</v>
      </c>
      <c r="J356" s="510">
        <f t="shared" si="100"/>
        <v>3</v>
      </c>
      <c r="K356" s="511">
        <v>30</v>
      </c>
      <c r="L356" s="512" t="str">
        <f t="shared" si="101"/>
        <v xml:space="preserve"> </v>
      </c>
      <c r="M356" s="509"/>
      <c r="N356" s="509"/>
      <c r="O356" s="509"/>
      <c r="P356" s="513"/>
    </row>
    <row r="357" spans="1:16" ht="58.5" customHeight="1">
      <c r="A357" s="213" t="s">
        <v>19</v>
      </c>
      <c r="B357" s="289"/>
      <c r="C357" s="289"/>
      <c r="D357" s="289"/>
      <c r="E357" s="289"/>
      <c r="F357" s="289"/>
      <c r="G357" s="289"/>
      <c r="H357" s="492"/>
      <c r="I357" s="234" t="s">
        <v>165</v>
      </c>
      <c r="J357" s="510">
        <f t="shared" si="100"/>
        <v>0</v>
      </c>
      <c r="K357" s="511">
        <v>20</v>
      </c>
      <c r="L357" s="512" t="str">
        <f t="shared" si="101"/>
        <v xml:space="preserve"> </v>
      </c>
      <c r="M357" s="509"/>
      <c r="N357" s="509"/>
      <c r="O357" s="509"/>
      <c r="P357" s="513"/>
    </row>
    <row r="358" spans="1:16" ht="58.5" customHeight="1">
      <c r="A358" s="213" t="s">
        <v>20</v>
      </c>
      <c r="B358" s="289"/>
      <c r="C358" s="289"/>
      <c r="D358" s="289"/>
      <c r="E358" s="289"/>
      <c r="F358" s="289"/>
      <c r="G358" s="289"/>
      <c r="H358" s="492"/>
      <c r="I358" s="524" t="s">
        <v>102</v>
      </c>
      <c r="J358" s="510">
        <f t="shared" si="100"/>
        <v>0</v>
      </c>
      <c r="K358" s="511">
        <v>20</v>
      </c>
      <c r="L358" s="512" t="str">
        <f t="shared" si="101"/>
        <v xml:space="preserve"> </v>
      </c>
      <c r="M358" s="509"/>
      <c r="N358" s="509"/>
      <c r="O358" s="509"/>
      <c r="P358" s="513"/>
    </row>
    <row r="359" spans="1:16" ht="58.5" customHeight="1">
      <c r="A359" s="227"/>
      <c r="B359" s="289"/>
      <c r="C359" s="289"/>
      <c r="D359" s="289"/>
      <c r="E359" s="289"/>
      <c r="F359" s="289"/>
      <c r="G359" s="289"/>
      <c r="H359" s="492"/>
      <c r="I359" s="525" t="s">
        <v>97</v>
      </c>
      <c r="J359" s="510">
        <f t="shared" si="100"/>
        <v>0</v>
      </c>
      <c r="K359" s="511">
        <v>5</v>
      </c>
      <c r="L359" s="512" t="str">
        <f t="shared" si="101"/>
        <v xml:space="preserve"> </v>
      </c>
      <c r="M359" s="509"/>
      <c r="N359" s="509"/>
      <c r="O359" s="509"/>
      <c r="P359" s="513"/>
    </row>
    <row r="360" spans="1:16" ht="58.5" customHeight="1">
      <c r="A360" s="227"/>
      <c r="B360" s="289"/>
      <c r="C360" s="289"/>
      <c r="D360" s="289"/>
      <c r="E360" s="289"/>
      <c r="F360" s="289"/>
      <c r="G360" s="289"/>
      <c r="H360" s="492"/>
      <c r="I360" s="234" t="s">
        <v>98</v>
      </c>
      <c r="J360" s="510">
        <f t="shared" si="100"/>
        <v>0</v>
      </c>
      <c r="K360" s="511">
        <v>6</v>
      </c>
      <c r="L360" s="512" t="str">
        <f t="shared" si="101"/>
        <v xml:space="preserve"> </v>
      </c>
      <c r="M360" s="509"/>
      <c r="N360" s="509"/>
      <c r="O360" s="509"/>
      <c r="P360" s="513"/>
    </row>
    <row r="361" spans="1:16" ht="58.5" customHeight="1">
      <c r="A361" s="227"/>
      <c r="B361" s="289"/>
      <c r="C361" s="289"/>
      <c r="D361" s="289"/>
      <c r="E361" s="289"/>
      <c r="F361" s="289"/>
      <c r="G361" s="289"/>
      <c r="H361" s="492"/>
      <c r="I361" s="234" t="s">
        <v>107</v>
      </c>
      <c r="J361" s="510">
        <f t="shared" si="100"/>
        <v>0</v>
      </c>
      <c r="K361" s="511">
        <v>3</v>
      </c>
      <c r="L361" s="512" t="str">
        <f t="shared" si="101"/>
        <v xml:space="preserve"> </v>
      </c>
      <c r="M361" s="509"/>
      <c r="N361" s="509"/>
      <c r="O361" s="509"/>
      <c r="P361" s="513"/>
    </row>
    <row r="362" spans="1:16" ht="58.5" customHeight="1">
      <c r="A362" s="201"/>
      <c r="B362" s="202" t="s">
        <v>1</v>
      </c>
      <c r="C362" s="202" t="s">
        <v>2</v>
      </c>
      <c r="D362" s="202" t="s">
        <v>3</v>
      </c>
      <c r="E362" s="202" t="s">
        <v>4</v>
      </c>
      <c r="F362" s="202" t="s">
        <v>5</v>
      </c>
      <c r="G362" s="202" t="s">
        <v>6</v>
      </c>
      <c r="H362" s="492"/>
      <c r="I362" s="234" t="s">
        <v>99</v>
      </c>
      <c r="J362" s="510">
        <f t="shared" si="100"/>
        <v>0</v>
      </c>
      <c r="K362" s="511">
        <v>6</v>
      </c>
      <c r="L362" s="512" t="str">
        <f t="shared" si="101"/>
        <v xml:space="preserve"> </v>
      </c>
      <c r="M362" s="509"/>
      <c r="N362" s="509"/>
      <c r="O362" s="509"/>
      <c r="P362" s="513"/>
    </row>
    <row r="363" spans="1:16" ht="58.5" customHeight="1">
      <c r="A363" s="205"/>
      <c r="B363" s="206">
        <v>44655</v>
      </c>
      <c r="C363" s="206">
        <v>44656</v>
      </c>
      <c r="D363" s="206">
        <v>44657</v>
      </c>
      <c r="E363" s="206">
        <v>44658</v>
      </c>
      <c r="F363" s="206">
        <v>44659</v>
      </c>
      <c r="G363" s="206">
        <v>44660</v>
      </c>
      <c r="H363" s="492"/>
      <c r="I363" s="512" t="s">
        <v>166</v>
      </c>
      <c r="J363" s="510">
        <f t="shared" si="100"/>
        <v>0</v>
      </c>
      <c r="K363" s="511">
        <v>15</v>
      </c>
      <c r="L363" s="512" t="str">
        <f t="shared" si="101"/>
        <v xml:space="preserve"> </v>
      </c>
      <c r="M363" s="509"/>
      <c r="N363" s="509"/>
      <c r="O363" s="509"/>
      <c r="P363" s="513"/>
    </row>
    <row r="364" spans="1:16" ht="58.5" customHeight="1">
      <c r="A364" s="209" t="s">
        <v>9</v>
      </c>
      <c r="B364" s="289"/>
      <c r="C364" s="289"/>
      <c r="D364" s="289"/>
      <c r="E364" s="289"/>
      <c r="F364" s="289"/>
      <c r="G364" s="289"/>
      <c r="H364" s="492"/>
      <c r="I364" s="512" t="str">
        <f aca="true" t="shared" si="102" ref="I364:I427">I348</f>
        <v>DIRITTO DEL LAVORO Dott. LENCI</v>
      </c>
      <c r="J364" s="510">
        <f aca="true" t="shared" si="103" ref="J364:J379">COUNTIF(B$365:G$374,I364)+J348</f>
        <v>5</v>
      </c>
      <c r="K364" s="511">
        <f aca="true" t="shared" si="104" ref="K364:K427">K348</f>
        <v>20</v>
      </c>
      <c r="L364" s="512" t="str">
        <f t="shared" si="101"/>
        <v xml:space="preserve"> </v>
      </c>
      <c r="M364" s="509"/>
      <c r="N364" s="509"/>
      <c r="O364" s="509"/>
      <c r="P364" s="513"/>
    </row>
    <row r="365" spans="1:16" ht="58.5" customHeight="1">
      <c r="A365" s="213" t="s">
        <v>10</v>
      </c>
      <c r="B365" s="525" t="s">
        <v>116</v>
      </c>
      <c r="C365" s="525"/>
      <c r="D365" s="525" t="s">
        <v>95</v>
      </c>
      <c r="E365" s="234" t="s">
        <v>108</v>
      </c>
      <c r="F365" s="525" t="s">
        <v>116</v>
      </c>
      <c r="G365" s="234" t="s">
        <v>101</v>
      </c>
      <c r="H365" s="492"/>
      <c r="I365" s="512" t="str">
        <f t="shared" si="102"/>
        <v>IGIENE GENERALE APPL. Dott Catapano</v>
      </c>
      <c r="J365" s="510">
        <f t="shared" si="103"/>
        <v>6</v>
      </c>
      <c r="K365" s="511">
        <f t="shared" si="104"/>
        <v>20</v>
      </c>
      <c r="L365" s="512" t="str">
        <f t="shared" si="101"/>
        <v xml:space="preserve"> </v>
      </c>
      <c r="M365" s="509"/>
      <c r="N365" s="509"/>
      <c r="O365" s="509"/>
      <c r="P365" s="513"/>
    </row>
    <row r="366" spans="1:16" ht="58.5" customHeight="1">
      <c r="A366" s="213" t="s">
        <v>12</v>
      </c>
      <c r="B366" s="525" t="s">
        <v>116</v>
      </c>
      <c r="C366" s="525" t="s">
        <v>100</v>
      </c>
      <c r="D366" s="525" t="s">
        <v>95</v>
      </c>
      <c r="E366" s="234" t="s">
        <v>108</v>
      </c>
      <c r="F366" s="525" t="s">
        <v>116</v>
      </c>
      <c r="G366" s="234" t="s">
        <v>101</v>
      </c>
      <c r="H366" s="492"/>
      <c r="I366" s="512" t="str">
        <f t="shared" si="102"/>
        <v>ECONOMIA AZIENDALE Dott.ssa Bernardini</v>
      </c>
      <c r="J366" s="510">
        <f t="shared" si="103"/>
        <v>5</v>
      </c>
      <c r="K366" s="511">
        <f t="shared" si="104"/>
        <v>20</v>
      </c>
      <c r="L366" s="512" t="str">
        <f t="shared" si="101"/>
        <v xml:space="preserve"> </v>
      </c>
      <c r="M366" s="509"/>
      <c r="N366" s="509"/>
      <c r="O366" s="509"/>
      <c r="P366" s="513"/>
    </row>
    <row r="367" spans="1:16" ht="58.5" customHeight="1">
      <c r="A367" s="213" t="s">
        <v>13</v>
      </c>
      <c r="B367" s="525" t="s">
        <v>116</v>
      </c>
      <c r="C367" s="525" t="s">
        <v>100</v>
      </c>
      <c r="D367" s="525" t="s">
        <v>95</v>
      </c>
      <c r="E367" s="234" t="s">
        <v>108</v>
      </c>
      <c r="F367" s="525" t="s">
        <v>164</v>
      </c>
      <c r="G367" s="234" t="s">
        <v>101</v>
      </c>
      <c r="H367" s="492"/>
      <c r="I367" s="512" t="str">
        <f t="shared" si="102"/>
        <v>MEDICINA DEL LAVORO Dott. Leone</v>
      </c>
      <c r="J367" s="510">
        <f t="shared" si="103"/>
        <v>6</v>
      </c>
      <c r="K367" s="511">
        <f t="shared" si="104"/>
        <v>20</v>
      </c>
      <c r="L367" s="512" t="str">
        <f t="shared" si="101"/>
        <v xml:space="preserve"> </v>
      </c>
      <c r="M367" s="509"/>
      <c r="N367" s="509"/>
      <c r="O367" s="509"/>
      <c r="P367" s="513"/>
    </row>
    <row r="368" spans="1:16" ht="58.5" customHeight="1">
      <c r="A368" s="213" t="s">
        <v>14</v>
      </c>
      <c r="B368" s="525" t="s">
        <v>105</v>
      </c>
      <c r="C368" s="525" t="s">
        <v>100</v>
      </c>
      <c r="D368" s="234" t="s">
        <v>115</v>
      </c>
      <c r="E368" s="525" t="s">
        <v>94</v>
      </c>
      <c r="F368" s="525" t="s">
        <v>164</v>
      </c>
      <c r="G368" s="234" t="s">
        <v>165</v>
      </c>
      <c r="H368" s="492"/>
      <c r="I368" s="512" t="str">
        <f t="shared" si="102"/>
        <v>SCIENZE INF.CHE ETICA Dott.ssa Giorgi</v>
      </c>
      <c r="J368" s="510">
        <f t="shared" si="103"/>
        <v>3</v>
      </c>
      <c r="K368" s="511">
        <f t="shared" si="104"/>
        <v>20</v>
      </c>
      <c r="L368" s="512" t="str">
        <f t="shared" si="101"/>
        <v xml:space="preserve"> </v>
      </c>
      <c r="M368" s="509"/>
      <c r="N368" s="509"/>
      <c r="O368" s="509"/>
      <c r="P368" s="513"/>
    </row>
    <row r="369" spans="1:16" ht="58.5" customHeight="1">
      <c r="A369" s="213" t="s">
        <v>16</v>
      </c>
      <c r="B369" s="525" t="s">
        <v>105</v>
      </c>
      <c r="C369" s="525" t="s">
        <v>100</v>
      </c>
      <c r="D369" s="234" t="s">
        <v>115</v>
      </c>
      <c r="E369" s="525" t="s">
        <v>94</v>
      </c>
      <c r="F369" s="525" t="s">
        <v>164</v>
      </c>
      <c r="G369" s="234" t="s">
        <v>165</v>
      </c>
      <c r="H369" s="492"/>
      <c r="I369" s="512" t="str">
        <f t="shared" si="102"/>
        <v>MEDICINA LEGALE Dott.Cammarano</v>
      </c>
      <c r="J369" s="510">
        <f t="shared" si="103"/>
        <v>5</v>
      </c>
      <c r="K369" s="511">
        <f t="shared" si="104"/>
        <v>20</v>
      </c>
      <c r="L369" s="512" t="str">
        <f t="shared" si="101"/>
        <v xml:space="preserve"> </v>
      </c>
      <c r="M369" s="509"/>
      <c r="N369" s="509"/>
      <c r="O369" s="509"/>
      <c r="P369" s="513"/>
    </row>
    <row r="370" spans="1:16" ht="58.5" customHeight="1">
      <c r="A370" s="213" t="s">
        <v>17</v>
      </c>
      <c r="B370" s="525" t="s">
        <v>105</v>
      </c>
      <c r="C370" s="525" t="s">
        <v>100</v>
      </c>
      <c r="D370" s="234" t="s">
        <v>115</v>
      </c>
      <c r="E370" s="525" t="s">
        <v>94</v>
      </c>
      <c r="F370" s="525" t="s">
        <v>164</v>
      </c>
      <c r="G370" s="234" t="s">
        <v>165</v>
      </c>
      <c r="H370" s="492"/>
      <c r="I370" s="512" t="str">
        <f t="shared" si="102"/>
        <v>INF.CA GENERALE ORG 1 Dott.ssa Pizzicannella</v>
      </c>
      <c r="J370" s="510">
        <f t="shared" si="103"/>
        <v>6</v>
      </c>
      <c r="K370" s="511">
        <f t="shared" si="104"/>
        <v>30</v>
      </c>
      <c r="L370" s="512" t="str">
        <f t="shared" si="101"/>
        <v xml:space="preserve"> </v>
      </c>
      <c r="M370" s="509"/>
      <c r="N370" s="509"/>
      <c r="O370" s="509"/>
      <c r="P370" s="513"/>
    </row>
    <row r="371" spans="1:16" ht="58.5" customHeight="1">
      <c r="A371" s="314"/>
      <c r="B371" s="304"/>
      <c r="C371" s="304"/>
      <c r="D371" s="304"/>
      <c r="E371" s="304"/>
      <c r="F371" s="525" t="s">
        <v>164</v>
      </c>
      <c r="G371" s="304"/>
      <c r="H371" s="492"/>
      <c r="I371" s="512" t="str">
        <f t="shared" si="102"/>
        <v>INF.CA GENERALE ORG 2 Dr.ssa Bartolucci</v>
      </c>
      <c r="J371" s="510">
        <f t="shared" si="103"/>
        <v>3</v>
      </c>
      <c r="K371" s="511">
        <f t="shared" si="104"/>
        <v>20</v>
      </c>
      <c r="L371" s="512" t="str">
        <f t="shared" si="101"/>
        <v xml:space="preserve"> </v>
      </c>
      <c r="M371" s="509"/>
      <c r="N371" s="509"/>
      <c r="O371" s="509"/>
      <c r="P371" s="513"/>
    </row>
    <row r="372" spans="1:16" ht="58.5" customHeight="1">
      <c r="A372" s="213" t="s">
        <v>18</v>
      </c>
      <c r="B372" s="304"/>
      <c r="C372" s="487" t="s">
        <v>102</v>
      </c>
      <c r="D372" s="304"/>
      <c r="E372" s="487" t="s">
        <v>102</v>
      </c>
      <c r="F372" s="304"/>
      <c r="G372" s="304"/>
      <c r="H372" s="492"/>
      <c r="I372" s="512" t="str">
        <f t="shared" si="102"/>
        <v>INF.CA GENERALE DR Belcaro</v>
      </c>
      <c r="J372" s="510">
        <f t="shared" si="103"/>
        <v>6</v>
      </c>
      <c r="K372" s="511">
        <f t="shared" si="104"/>
        <v>30</v>
      </c>
      <c r="L372" s="512" t="str">
        <f t="shared" si="101"/>
        <v xml:space="preserve"> </v>
      </c>
      <c r="M372" s="509"/>
      <c r="N372" s="509"/>
      <c r="O372" s="509"/>
      <c r="P372" s="513"/>
    </row>
    <row r="373" spans="1:16" ht="58.5" customHeight="1">
      <c r="A373" s="213" t="s">
        <v>19</v>
      </c>
      <c r="B373" s="304"/>
      <c r="C373" s="487" t="s">
        <v>102</v>
      </c>
      <c r="D373" s="304"/>
      <c r="E373" s="487" t="s">
        <v>102</v>
      </c>
      <c r="F373" s="304"/>
      <c r="G373" s="304"/>
      <c r="H373" s="492"/>
      <c r="I373" s="512" t="str">
        <f t="shared" si="102"/>
        <v>INF.CA GENERALE METODOL Dr.ssa  LOLLI AM</v>
      </c>
      <c r="J373" s="510">
        <f t="shared" si="103"/>
        <v>3</v>
      </c>
      <c r="K373" s="511">
        <f t="shared" si="104"/>
        <v>20</v>
      </c>
      <c r="L373" s="512" t="str">
        <f t="shared" si="101"/>
        <v xml:space="preserve"> </v>
      </c>
      <c r="M373" s="509"/>
      <c r="N373" s="509"/>
      <c r="O373" s="509"/>
      <c r="P373" s="513"/>
    </row>
    <row r="374" spans="1:16" ht="58.5" customHeight="1">
      <c r="A374" s="213" t="s">
        <v>20</v>
      </c>
      <c r="B374" s="304"/>
      <c r="C374" s="487" t="s">
        <v>102</v>
      </c>
      <c r="D374" s="304"/>
      <c r="E374" s="487" t="s">
        <v>102</v>
      </c>
      <c r="F374" s="304"/>
      <c r="G374" s="304"/>
      <c r="H374" s="492"/>
      <c r="I374" s="512" t="str">
        <f t="shared" si="102"/>
        <v xml:space="preserve">INGLESE </v>
      </c>
      <c r="J374" s="510">
        <f t="shared" si="103"/>
        <v>6</v>
      </c>
      <c r="K374" s="511">
        <f t="shared" si="104"/>
        <v>20</v>
      </c>
      <c r="L374" s="512" t="str">
        <f t="shared" si="101"/>
        <v xml:space="preserve"> </v>
      </c>
      <c r="M374" s="509"/>
      <c r="N374" s="509"/>
      <c r="O374" s="509"/>
      <c r="P374" s="513"/>
    </row>
    <row r="375" spans="1:16" ht="58.5" customHeight="1">
      <c r="A375" s="227"/>
      <c r="B375" s="304"/>
      <c r="C375" s="304"/>
      <c r="D375" s="304"/>
      <c r="E375" s="304"/>
      <c r="F375" s="304"/>
      <c r="G375" s="304"/>
      <c r="H375" s="492"/>
      <c r="I375" s="512" t="str">
        <f t="shared" si="102"/>
        <v>Seminario prelievo Organi e Tessuti Dr. L. Zurlo</v>
      </c>
      <c r="J375" s="510">
        <f t="shared" si="103"/>
        <v>0</v>
      </c>
      <c r="K375" s="511">
        <f t="shared" si="104"/>
        <v>5</v>
      </c>
      <c r="L375" s="512" t="str">
        <f t="shared" si="101"/>
        <v xml:space="preserve"> </v>
      </c>
      <c r="M375" s="509"/>
      <c r="N375" s="509"/>
      <c r="O375" s="509"/>
      <c r="P375" s="513"/>
    </row>
    <row r="376" spans="1:16" ht="58.5" customHeight="1">
      <c r="A376" s="227"/>
      <c r="B376" s="304"/>
      <c r="C376" s="304"/>
      <c r="D376" s="304"/>
      <c r="E376" s="304"/>
      <c r="F376" s="304"/>
      <c r="G376" s="304"/>
      <c r="H376" s="492"/>
      <c r="I376" s="512" t="str">
        <f t="shared" si="102"/>
        <v>Seminario Soggetti Fragili Dr. A. De Risio</v>
      </c>
      <c r="J376" s="510">
        <f t="shared" si="103"/>
        <v>0</v>
      </c>
      <c r="K376" s="511">
        <f t="shared" si="104"/>
        <v>6</v>
      </c>
      <c r="L376" s="512" t="str">
        <f t="shared" si="101"/>
        <v xml:space="preserve"> </v>
      </c>
      <c r="M376" s="509"/>
      <c r="N376" s="509"/>
      <c r="O376" s="509"/>
      <c r="P376" s="513"/>
    </row>
    <row r="377" spans="1:16" ht="58.5" customHeight="1">
      <c r="A377" s="227"/>
      <c r="B377" s="304"/>
      <c r="C377" s="304"/>
      <c r="D377" s="304"/>
      <c r="E377" s="304"/>
      <c r="F377" s="304"/>
      <c r="G377" s="304"/>
      <c r="H377" s="492"/>
      <c r="I377" s="512" t="str">
        <f t="shared" si="102"/>
        <v>SEMINARIO LIBERA PROFESSIONE</v>
      </c>
      <c r="J377" s="510">
        <f t="shared" si="103"/>
        <v>0</v>
      </c>
      <c r="K377" s="511">
        <f t="shared" si="104"/>
        <v>3</v>
      </c>
      <c r="L377" s="512" t="str">
        <f t="shared" si="101"/>
        <v xml:space="preserve"> </v>
      </c>
      <c r="M377" s="509"/>
      <c r="N377" s="509"/>
      <c r="O377" s="509"/>
      <c r="P377" s="513"/>
    </row>
    <row r="378" spans="1:16" ht="58.5" customHeight="1">
      <c r="A378" s="288"/>
      <c r="B378" s="202" t="s">
        <v>1</v>
      </c>
      <c r="C378" s="202" t="s">
        <v>2</v>
      </c>
      <c r="D378" s="202" t="s">
        <v>3</v>
      </c>
      <c r="E378" s="202" t="s">
        <v>4</v>
      </c>
      <c r="F378" s="202" t="s">
        <v>5</v>
      </c>
      <c r="G378" s="202" t="s">
        <v>6</v>
      </c>
      <c r="H378" s="492"/>
      <c r="I378" s="512" t="str">
        <f t="shared" si="102"/>
        <v>Seminario RCA dr.ssa C. Di Giampietro</v>
      </c>
      <c r="J378" s="510">
        <f t="shared" si="103"/>
        <v>0</v>
      </c>
      <c r="K378" s="511">
        <f t="shared" si="104"/>
        <v>6</v>
      </c>
      <c r="L378" s="512" t="str">
        <f t="shared" si="101"/>
        <v xml:space="preserve"> </v>
      </c>
      <c r="M378" s="509"/>
      <c r="N378" s="509"/>
      <c r="O378" s="509"/>
      <c r="P378" s="513"/>
    </row>
    <row r="379" spans="1:16" ht="58.5" customHeight="1">
      <c r="A379" s="297"/>
      <c r="B379" s="206">
        <v>44662</v>
      </c>
      <c r="C379" s="206">
        <v>44663</v>
      </c>
      <c r="D379" s="206">
        <v>44664</v>
      </c>
      <c r="E379" s="206">
        <v>44665</v>
      </c>
      <c r="F379" s="206">
        <v>44666</v>
      </c>
      <c r="G379" s="206">
        <v>44667</v>
      </c>
      <c r="H379" s="492"/>
      <c r="I379" s="512" t="str">
        <f t="shared" si="102"/>
        <v>LAB23ADO2</v>
      </c>
      <c r="J379" s="510">
        <f t="shared" si="103"/>
        <v>0</v>
      </c>
      <c r="K379" s="511">
        <f t="shared" si="104"/>
        <v>15</v>
      </c>
      <c r="L379" s="512" t="str">
        <f t="shared" si="101"/>
        <v xml:space="preserve"> </v>
      </c>
      <c r="M379" s="509"/>
      <c r="N379" s="509"/>
      <c r="O379" s="509"/>
      <c r="P379" s="513"/>
    </row>
    <row r="380" spans="1:16" ht="58.5" customHeight="1">
      <c r="A380" s="209" t="s">
        <v>9</v>
      </c>
      <c r="B380" s="289"/>
      <c r="C380" s="289"/>
      <c r="D380" s="289"/>
      <c r="E380" s="289"/>
      <c r="F380" s="477"/>
      <c r="G380" s="477"/>
      <c r="H380" s="492"/>
      <c r="I380" s="512" t="str">
        <f t="shared" si="102"/>
        <v>DIRITTO DEL LAVORO Dott. LENCI</v>
      </c>
      <c r="J380" s="510">
        <f aca="true" t="shared" si="105" ref="J380:J395">COUNTIF(B$381:G$390,I380)+J364</f>
        <v>8</v>
      </c>
      <c r="K380" s="511">
        <f t="shared" si="104"/>
        <v>20</v>
      </c>
      <c r="L380" s="512" t="str">
        <f t="shared" si="101"/>
        <v xml:space="preserve"> </v>
      </c>
      <c r="M380" s="509"/>
      <c r="N380" s="509"/>
      <c r="O380" s="509"/>
      <c r="P380" s="513"/>
    </row>
    <row r="381" spans="1:16" ht="58.5" customHeight="1">
      <c r="A381" s="213" t="s">
        <v>10</v>
      </c>
      <c r="B381" s="525" t="s">
        <v>116</v>
      </c>
      <c r="C381" s="289"/>
      <c r="D381" s="525" t="s">
        <v>95</v>
      </c>
      <c r="E381" s="234" t="s">
        <v>108</v>
      </c>
      <c r="F381" s="477"/>
      <c r="G381" s="477"/>
      <c r="H381" s="492"/>
      <c r="I381" s="512" t="str">
        <f t="shared" si="102"/>
        <v>IGIENE GENERALE APPL. Dott Catapano</v>
      </c>
      <c r="J381" s="510">
        <f t="shared" si="105"/>
        <v>9</v>
      </c>
      <c r="K381" s="511">
        <f t="shared" si="104"/>
        <v>20</v>
      </c>
      <c r="L381" s="512" t="str">
        <f t="shared" si="101"/>
        <v xml:space="preserve"> </v>
      </c>
      <c r="M381" s="509"/>
      <c r="N381" s="509"/>
      <c r="O381" s="509"/>
      <c r="P381" s="513"/>
    </row>
    <row r="382" spans="1:16" ht="58.5" customHeight="1">
      <c r="A382" s="213" t="s">
        <v>12</v>
      </c>
      <c r="B382" s="525" t="s">
        <v>116</v>
      </c>
      <c r="C382" s="525" t="s">
        <v>100</v>
      </c>
      <c r="D382" s="525" t="s">
        <v>95</v>
      </c>
      <c r="E382" s="234" t="s">
        <v>108</v>
      </c>
      <c r="F382" s="477"/>
      <c r="G382" s="477"/>
      <c r="H382" s="492"/>
      <c r="I382" s="512" t="str">
        <f t="shared" si="102"/>
        <v>ECONOMIA AZIENDALE Dott.ssa Bernardini</v>
      </c>
      <c r="J382" s="510">
        <f t="shared" si="105"/>
        <v>10</v>
      </c>
      <c r="K382" s="511">
        <f t="shared" si="104"/>
        <v>20</v>
      </c>
      <c r="L382" s="512" t="str">
        <f t="shared" si="101"/>
        <v xml:space="preserve"> </v>
      </c>
      <c r="M382" s="509"/>
      <c r="N382" s="509"/>
      <c r="O382" s="509"/>
      <c r="P382" s="513"/>
    </row>
    <row r="383" spans="1:16" ht="58.5" customHeight="1">
      <c r="A383" s="213" t="s">
        <v>13</v>
      </c>
      <c r="B383" s="525" t="s">
        <v>116</v>
      </c>
      <c r="C383" s="525" t="s">
        <v>100</v>
      </c>
      <c r="D383" s="525" t="s">
        <v>95</v>
      </c>
      <c r="E383" s="234" t="s">
        <v>108</v>
      </c>
      <c r="F383" s="477"/>
      <c r="G383" s="477"/>
      <c r="H383" s="492"/>
      <c r="I383" s="512" t="str">
        <f t="shared" si="102"/>
        <v>MEDICINA DEL LAVORO Dott. Leone</v>
      </c>
      <c r="J383" s="510">
        <f t="shared" si="105"/>
        <v>6</v>
      </c>
      <c r="K383" s="511">
        <f t="shared" si="104"/>
        <v>20</v>
      </c>
      <c r="L383" s="512" t="str">
        <f t="shared" si="101"/>
        <v xml:space="preserve"> </v>
      </c>
      <c r="M383" s="509"/>
      <c r="N383" s="509"/>
      <c r="O383" s="509"/>
      <c r="P383" s="513"/>
    </row>
    <row r="384" spans="1:16" ht="58.5" customHeight="1">
      <c r="A384" s="213" t="s">
        <v>14</v>
      </c>
      <c r="B384" s="525" t="s">
        <v>105</v>
      </c>
      <c r="C384" s="525" t="s">
        <v>100</v>
      </c>
      <c r="D384" s="234" t="s">
        <v>115</v>
      </c>
      <c r="E384" s="234" t="s">
        <v>107</v>
      </c>
      <c r="F384" s="477"/>
      <c r="G384" s="477"/>
      <c r="H384" s="492"/>
      <c r="I384" s="512" t="str">
        <f t="shared" si="102"/>
        <v>SCIENZE INF.CHE ETICA Dott.ssa Giorgi</v>
      </c>
      <c r="J384" s="510">
        <f t="shared" si="105"/>
        <v>6</v>
      </c>
      <c r="K384" s="511">
        <f t="shared" si="104"/>
        <v>20</v>
      </c>
      <c r="L384" s="512" t="str">
        <f t="shared" si="101"/>
        <v xml:space="preserve"> </v>
      </c>
      <c r="M384" s="509"/>
      <c r="N384" s="509"/>
      <c r="O384" s="509"/>
      <c r="P384" s="513"/>
    </row>
    <row r="385" spans="1:16" ht="58.5" customHeight="1">
      <c r="A385" s="213" t="s">
        <v>16</v>
      </c>
      <c r="B385" s="525" t="s">
        <v>105</v>
      </c>
      <c r="C385" s="525" t="s">
        <v>100</v>
      </c>
      <c r="D385" s="234" t="s">
        <v>115</v>
      </c>
      <c r="E385" s="234" t="s">
        <v>107</v>
      </c>
      <c r="F385" s="477"/>
      <c r="G385" s="477"/>
      <c r="H385" s="492"/>
      <c r="I385" s="512" t="str">
        <f t="shared" si="102"/>
        <v>MEDICINA LEGALE Dott.Cammarano</v>
      </c>
      <c r="J385" s="510">
        <f t="shared" si="105"/>
        <v>5</v>
      </c>
      <c r="K385" s="511">
        <f t="shared" si="104"/>
        <v>20</v>
      </c>
      <c r="L385" s="512" t="str">
        <f t="shared" si="101"/>
        <v xml:space="preserve"> </v>
      </c>
      <c r="M385" s="509"/>
      <c r="N385" s="509"/>
      <c r="O385" s="509"/>
      <c r="P385" s="513"/>
    </row>
    <row r="386" spans="1:16" ht="58.5" customHeight="1">
      <c r="A386" s="213" t="s">
        <v>17</v>
      </c>
      <c r="B386" s="525" t="s">
        <v>105</v>
      </c>
      <c r="C386" s="525" t="s">
        <v>100</v>
      </c>
      <c r="D386" s="234" t="s">
        <v>115</v>
      </c>
      <c r="E386" s="234" t="s">
        <v>107</v>
      </c>
      <c r="F386" s="477"/>
      <c r="G386" s="477"/>
      <c r="H386" s="492"/>
      <c r="I386" s="512" t="str">
        <f t="shared" si="102"/>
        <v>INF.CA GENERALE ORG 1 Dott.ssa Pizzicannella</v>
      </c>
      <c r="J386" s="510">
        <f t="shared" si="105"/>
        <v>6</v>
      </c>
      <c r="K386" s="511">
        <f t="shared" si="104"/>
        <v>30</v>
      </c>
      <c r="L386" s="512" t="str">
        <f t="shared" si="101"/>
        <v xml:space="preserve"> </v>
      </c>
      <c r="M386" s="509"/>
      <c r="N386" s="509"/>
      <c r="O386" s="509"/>
      <c r="P386" s="513"/>
    </row>
    <row r="387" spans="1:16" ht="58.5" customHeight="1">
      <c r="A387" s="314"/>
      <c r="B387" s="304"/>
      <c r="C387" s="304"/>
      <c r="D387" s="304"/>
      <c r="E387" s="304"/>
      <c r="F387" s="477"/>
      <c r="G387" s="477"/>
      <c r="H387" s="492"/>
      <c r="I387" s="512" t="str">
        <f t="shared" si="102"/>
        <v>INF.CA GENERALE ORG 2 Dr.ssa Bartolucci</v>
      </c>
      <c r="J387" s="510">
        <f t="shared" si="105"/>
        <v>6</v>
      </c>
      <c r="K387" s="511">
        <f t="shared" si="104"/>
        <v>20</v>
      </c>
      <c r="L387" s="512" t="str">
        <f t="shared" si="101"/>
        <v xml:space="preserve"> </v>
      </c>
      <c r="M387" s="509"/>
      <c r="N387" s="509"/>
      <c r="O387" s="509"/>
      <c r="P387" s="513"/>
    </row>
    <row r="388" spans="1:16" ht="58.5" customHeight="1">
      <c r="A388" s="213" t="s">
        <v>18</v>
      </c>
      <c r="B388" s="314"/>
      <c r="C388" s="526" t="s">
        <v>102</v>
      </c>
      <c r="D388" s="304"/>
      <c r="E388" s="234" t="s">
        <v>165</v>
      </c>
      <c r="F388" s="488"/>
      <c r="G388" s="485"/>
      <c r="H388" s="492"/>
      <c r="I388" s="512" t="str">
        <f t="shared" si="102"/>
        <v>INF.CA GENERALE DR Belcaro</v>
      </c>
      <c r="J388" s="510">
        <f t="shared" si="105"/>
        <v>9</v>
      </c>
      <c r="K388" s="511">
        <f t="shared" si="104"/>
        <v>30</v>
      </c>
      <c r="L388" s="512" t="str">
        <f t="shared" si="101"/>
        <v xml:space="preserve"> </v>
      </c>
      <c r="M388" s="509"/>
      <c r="N388" s="509"/>
      <c r="O388" s="509"/>
      <c r="P388" s="513"/>
    </row>
    <row r="389" spans="1:16" ht="58.5" customHeight="1">
      <c r="A389" s="213" t="s">
        <v>19</v>
      </c>
      <c r="B389" s="314"/>
      <c r="C389" s="526" t="s">
        <v>102</v>
      </c>
      <c r="D389" s="304"/>
      <c r="E389" s="234" t="s">
        <v>165</v>
      </c>
      <c r="F389" s="488"/>
      <c r="G389" s="485"/>
      <c r="H389" s="492"/>
      <c r="I389" s="512" t="str">
        <f t="shared" si="102"/>
        <v>INF.CA GENERALE METODOL Dr.ssa  LOLLI AM</v>
      </c>
      <c r="J389" s="510">
        <f t="shared" si="105"/>
        <v>5</v>
      </c>
      <c r="K389" s="511">
        <f t="shared" si="104"/>
        <v>20</v>
      </c>
      <c r="L389" s="512" t="str">
        <f t="shared" si="101"/>
        <v xml:space="preserve"> </v>
      </c>
      <c r="M389" s="509"/>
      <c r="N389" s="509"/>
      <c r="O389" s="509"/>
      <c r="P389" s="513"/>
    </row>
    <row r="390" spans="1:16" ht="58.5" customHeight="1">
      <c r="A390" s="213" t="s">
        <v>20</v>
      </c>
      <c r="B390" s="314"/>
      <c r="C390" s="526" t="s">
        <v>102</v>
      </c>
      <c r="D390" s="304"/>
      <c r="E390" s="304"/>
      <c r="F390" s="488"/>
      <c r="G390" s="485"/>
      <c r="H390" s="492"/>
      <c r="I390" s="512" t="str">
        <f t="shared" si="102"/>
        <v xml:space="preserve">INGLESE </v>
      </c>
      <c r="J390" s="510">
        <f t="shared" si="105"/>
        <v>9</v>
      </c>
      <c r="K390" s="511">
        <f t="shared" si="104"/>
        <v>20</v>
      </c>
      <c r="L390" s="512" t="str">
        <f t="shared" si="101"/>
        <v xml:space="preserve"> </v>
      </c>
      <c r="M390" s="509"/>
      <c r="N390" s="509"/>
      <c r="O390" s="509"/>
      <c r="P390" s="513"/>
    </row>
    <row r="391" spans="1:16" ht="58.5" customHeight="1">
      <c r="A391" s="227"/>
      <c r="B391" s="314"/>
      <c r="C391" s="346"/>
      <c r="D391" s="304"/>
      <c r="E391" s="304"/>
      <c r="F391" s="479"/>
      <c r="G391" s="485"/>
      <c r="H391" s="492"/>
      <c r="I391" s="512" t="str">
        <f t="shared" si="102"/>
        <v>Seminario prelievo Organi e Tessuti Dr. L. Zurlo</v>
      </c>
      <c r="J391" s="510">
        <f t="shared" si="105"/>
        <v>0</v>
      </c>
      <c r="K391" s="511">
        <f t="shared" si="104"/>
        <v>5</v>
      </c>
      <c r="L391" s="512" t="str">
        <f t="shared" si="101"/>
        <v xml:space="preserve"> </v>
      </c>
      <c r="M391" s="509"/>
      <c r="N391" s="509"/>
      <c r="O391" s="509"/>
      <c r="P391" s="513"/>
    </row>
    <row r="392" spans="1:16" ht="58.5" customHeight="1">
      <c r="A392" s="227"/>
      <c r="B392" s="314"/>
      <c r="C392" s="346"/>
      <c r="D392" s="304"/>
      <c r="E392" s="304"/>
      <c r="F392" s="479"/>
      <c r="G392" s="479"/>
      <c r="H392" s="492"/>
      <c r="I392" s="512" t="str">
        <f t="shared" si="102"/>
        <v>Seminario Soggetti Fragili Dr. A. De Risio</v>
      </c>
      <c r="J392" s="510">
        <f t="shared" si="105"/>
        <v>0</v>
      </c>
      <c r="K392" s="511">
        <f t="shared" si="104"/>
        <v>6</v>
      </c>
      <c r="L392" s="512" t="str">
        <f t="shared" si="101"/>
        <v xml:space="preserve"> </v>
      </c>
      <c r="M392" s="509"/>
      <c r="N392" s="509"/>
      <c r="O392" s="509"/>
      <c r="P392" s="513"/>
    </row>
    <row r="393" spans="1:16" ht="58.5" customHeight="1">
      <c r="A393" s="227"/>
      <c r="B393" s="314"/>
      <c r="C393" s="304"/>
      <c r="D393" s="304"/>
      <c r="E393" s="304"/>
      <c r="F393" s="489"/>
      <c r="G393" s="489"/>
      <c r="H393" s="492"/>
      <c r="I393" s="512" t="str">
        <f t="shared" si="102"/>
        <v>SEMINARIO LIBERA PROFESSIONE</v>
      </c>
      <c r="J393" s="510">
        <f t="shared" si="105"/>
        <v>3</v>
      </c>
      <c r="K393" s="511">
        <f t="shared" si="104"/>
        <v>3</v>
      </c>
      <c r="L393" s="512" t="str">
        <f t="shared" si="101"/>
        <v>FINITO</v>
      </c>
      <c r="M393" s="509"/>
      <c r="N393" s="509"/>
      <c r="O393" s="509"/>
      <c r="P393" s="513"/>
    </row>
    <row r="394" spans="1:16" ht="58.5" customHeight="1">
      <c r="A394" s="201"/>
      <c r="B394" s="202" t="s">
        <v>1</v>
      </c>
      <c r="C394" s="202" t="s">
        <v>2</v>
      </c>
      <c r="D394" s="202" t="s">
        <v>3</v>
      </c>
      <c r="E394" s="202" t="s">
        <v>4</v>
      </c>
      <c r="F394" s="202" t="s">
        <v>5</v>
      </c>
      <c r="G394" s="202" t="s">
        <v>6</v>
      </c>
      <c r="H394" s="492"/>
      <c r="I394" s="512" t="str">
        <f t="shared" si="102"/>
        <v>Seminario RCA dr.ssa C. Di Giampietro</v>
      </c>
      <c r="J394" s="510">
        <f t="shared" si="105"/>
        <v>0</v>
      </c>
      <c r="K394" s="511">
        <f t="shared" si="104"/>
        <v>6</v>
      </c>
      <c r="L394" s="512" t="str">
        <f t="shared" si="101"/>
        <v xml:space="preserve"> </v>
      </c>
      <c r="M394" s="509"/>
      <c r="N394" s="509"/>
      <c r="O394" s="509"/>
      <c r="P394" s="513"/>
    </row>
    <row r="395" spans="1:16" ht="58.5" customHeight="1">
      <c r="A395" s="297"/>
      <c r="B395" s="206">
        <v>44669</v>
      </c>
      <c r="C395" s="206">
        <v>44670</v>
      </c>
      <c r="D395" s="206">
        <v>44671</v>
      </c>
      <c r="E395" s="206">
        <v>44672</v>
      </c>
      <c r="F395" s="206">
        <v>44673</v>
      </c>
      <c r="G395" s="206">
        <v>44674</v>
      </c>
      <c r="H395" s="492"/>
      <c r="I395" s="512" t="str">
        <f t="shared" si="102"/>
        <v>LAB23ADO2</v>
      </c>
      <c r="J395" s="510">
        <f t="shared" si="105"/>
        <v>0</v>
      </c>
      <c r="K395" s="511">
        <f t="shared" si="104"/>
        <v>15</v>
      </c>
      <c r="L395" s="512" t="str">
        <f t="shared" si="101"/>
        <v xml:space="preserve"> </v>
      </c>
      <c r="M395" s="509"/>
      <c r="N395" s="509"/>
      <c r="O395" s="509"/>
      <c r="P395" s="513"/>
    </row>
    <row r="396" spans="1:16" ht="58.5" customHeight="1">
      <c r="A396" s="209" t="s">
        <v>9</v>
      </c>
      <c r="B396" s="479"/>
      <c r="C396" s="289"/>
      <c r="D396" s="289"/>
      <c r="E396" s="289"/>
      <c r="F396" s="289"/>
      <c r="G396" s="289"/>
      <c r="H396" s="492"/>
      <c r="I396" s="512" t="str">
        <f t="shared" si="102"/>
        <v>DIRITTO DEL LAVORO Dott. LENCI</v>
      </c>
      <c r="J396" s="510">
        <f aca="true" t="shared" si="106" ref="J396:J411">COUNTIF(B$397:G$406,I396)+J380</f>
        <v>8</v>
      </c>
      <c r="K396" s="511">
        <f t="shared" si="104"/>
        <v>20</v>
      </c>
      <c r="L396" s="512" t="str">
        <f t="shared" si="101"/>
        <v xml:space="preserve"> </v>
      </c>
      <c r="M396" s="509"/>
      <c r="N396" s="509"/>
      <c r="O396" s="509"/>
      <c r="P396" s="513"/>
    </row>
    <row r="397" spans="1:16" ht="58.5" customHeight="1">
      <c r="A397" s="213" t="s">
        <v>10</v>
      </c>
      <c r="B397" s="479"/>
      <c r="C397" s="246"/>
      <c r="D397" s="234" t="s">
        <v>101</v>
      </c>
      <c r="E397" s="525" t="s">
        <v>94</v>
      </c>
      <c r="F397" s="525" t="s">
        <v>95</v>
      </c>
      <c r="G397" s="525" t="s">
        <v>94</v>
      </c>
      <c r="H397" s="492"/>
      <c r="I397" s="512" t="str">
        <f t="shared" si="102"/>
        <v>IGIENE GENERALE APPL. Dott Catapano</v>
      </c>
      <c r="J397" s="510">
        <f t="shared" si="106"/>
        <v>9</v>
      </c>
      <c r="K397" s="511">
        <f t="shared" si="104"/>
        <v>20</v>
      </c>
      <c r="L397" s="512" t="str">
        <f t="shared" si="101"/>
        <v xml:space="preserve"> </v>
      </c>
      <c r="M397" s="509"/>
      <c r="N397" s="509"/>
      <c r="O397" s="509"/>
      <c r="P397" s="513"/>
    </row>
    <row r="398" spans="1:16" ht="58.5" customHeight="1">
      <c r="A398" s="213" t="s">
        <v>12</v>
      </c>
      <c r="B398" s="479"/>
      <c r="C398" s="525" t="s">
        <v>100</v>
      </c>
      <c r="D398" s="234" t="s">
        <v>101</v>
      </c>
      <c r="E398" s="525" t="s">
        <v>94</v>
      </c>
      <c r="F398" s="525" t="s">
        <v>95</v>
      </c>
      <c r="G398" s="525" t="s">
        <v>94</v>
      </c>
      <c r="H398" s="492"/>
      <c r="I398" s="512" t="str">
        <f t="shared" si="102"/>
        <v>ECONOMIA AZIENDALE Dott.ssa Bernardini</v>
      </c>
      <c r="J398" s="510">
        <f t="shared" si="106"/>
        <v>15</v>
      </c>
      <c r="K398" s="511">
        <f t="shared" si="104"/>
        <v>20</v>
      </c>
      <c r="L398" s="512" t="str">
        <f t="shared" si="101"/>
        <v xml:space="preserve"> </v>
      </c>
      <c r="M398" s="509"/>
      <c r="N398" s="509"/>
      <c r="O398" s="509"/>
      <c r="P398" s="513"/>
    </row>
    <row r="399" spans="1:16" ht="52.5" customHeight="1">
      <c r="A399" s="213" t="s">
        <v>13</v>
      </c>
      <c r="B399" s="479"/>
      <c r="C399" s="525" t="s">
        <v>100</v>
      </c>
      <c r="D399" s="234" t="s">
        <v>101</v>
      </c>
      <c r="E399" s="525" t="s">
        <v>94</v>
      </c>
      <c r="F399" s="525" t="s">
        <v>164</v>
      </c>
      <c r="G399" s="525" t="s">
        <v>94</v>
      </c>
      <c r="H399" s="492"/>
      <c r="I399" s="512" t="str">
        <f t="shared" si="102"/>
        <v>MEDICINA DEL LAVORO Dott. Leone</v>
      </c>
      <c r="J399" s="510">
        <f t="shared" si="106"/>
        <v>12</v>
      </c>
      <c r="K399" s="511">
        <f t="shared" si="104"/>
        <v>20</v>
      </c>
      <c r="L399" s="512" t="str">
        <f t="shared" si="101"/>
        <v xml:space="preserve"> </v>
      </c>
      <c r="M399" s="509"/>
      <c r="N399" s="509"/>
      <c r="O399" s="509"/>
      <c r="P399" s="513"/>
    </row>
    <row r="400" spans="1:16" ht="58.5" customHeight="1">
      <c r="A400" s="213" t="s">
        <v>14</v>
      </c>
      <c r="B400" s="481"/>
      <c r="C400" s="525" t="s">
        <v>100</v>
      </c>
      <c r="D400" s="234" t="s">
        <v>108</v>
      </c>
      <c r="E400" s="234" t="s">
        <v>115</v>
      </c>
      <c r="F400" s="527" t="s">
        <v>164</v>
      </c>
      <c r="G400" s="504" t="s">
        <v>166</v>
      </c>
      <c r="H400" s="494"/>
      <c r="I400" s="512" t="str">
        <f t="shared" si="102"/>
        <v>SCIENZE INF.CHE ETICA Dott.ssa Giorgi</v>
      </c>
      <c r="J400" s="510">
        <f t="shared" si="106"/>
        <v>8</v>
      </c>
      <c r="K400" s="511">
        <f t="shared" si="104"/>
        <v>20</v>
      </c>
      <c r="L400" s="512" t="str">
        <f t="shared" si="101"/>
        <v xml:space="preserve"> </v>
      </c>
      <c r="M400" s="509"/>
      <c r="N400" s="509"/>
      <c r="O400" s="509"/>
      <c r="P400" s="513"/>
    </row>
    <row r="401" spans="1:16" ht="58.5" customHeight="1">
      <c r="A401" s="213" t="s">
        <v>16</v>
      </c>
      <c r="B401" s="481"/>
      <c r="C401" s="525" t="s">
        <v>100</v>
      </c>
      <c r="D401" s="234" t="s">
        <v>108</v>
      </c>
      <c r="E401" s="234" t="s">
        <v>115</v>
      </c>
      <c r="F401" s="527" t="s">
        <v>164</v>
      </c>
      <c r="G401" s="504" t="s">
        <v>166</v>
      </c>
      <c r="H401" s="494"/>
      <c r="I401" s="512" t="str">
        <f t="shared" si="102"/>
        <v>MEDICINA LEGALE Dott.Cammarano</v>
      </c>
      <c r="J401" s="510">
        <f t="shared" si="106"/>
        <v>10</v>
      </c>
      <c r="K401" s="511">
        <f t="shared" si="104"/>
        <v>20</v>
      </c>
      <c r="L401" s="512" t="str">
        <f t="shared" si="101"/>
        <v xml:space="preserve"> </v>
      </c>
      <c r="M401" s="509"/>
      <c r="N401" s="509"/>
      <c r="O401" s="509"/>
      <c r="P401" s="513"/>
    </row>
    <row r="402" spans="1:16" ht="58.5" customHeight="1">
      <c r="A402" s="213" t="s">
        <v>17</v>
      </c>
      <c r="B402" s="481"/>
      <c r="C402" s="525" t="s">
        <v>100</v>
      </c>
      <c r="D402" s="234" t="s">
        <v>108</v>
      </c>
      <c r="E402" s="234" t="s">
        <v>115</v>
      </c>
      <c r="F402" s="527" t="s">
        <v>164</v>
      </c>
      <c r="G402" s="504" t="s">
        <v>166</v>
      </c>
      <c r="H402" s="494"/>
      <c r="I402" s="512" t="str">
        <f t="shared" si="102"/>
        <v>INF.CA GENERALE ORG 1 Dott.ssa Pizzicannella</v>
      </c>
      <c r="J402" s="510">
        <f t="shared" si="106"/>
        <v>9</v>
      </c>
      <c r="K402" s="511">
        <f t="shared" si="104"/>
        <v>30</v>
      </c>
      <c r="L402" s="512" t="str">
        <f t="shared" si="101"/>
        <v xml:space="preserve"> </v>
      </c>
      <c r="M402" s="509"/>
      <c r="N402" s="509"/>
      <c r="O402" s="509"/>
      <c r="P402" s="513"/>
    </row>
    <row r="403" spans="1:16" ht="58.5" customHeight="1">
      <c r="A403" s="314"/>
      <c r="B403" s="477"/>
      <c r="C403" s="345"/>
      <c r="D403" s="345"/>
      <c r="E403" s="346"/>
      <c r="F403" s="525" t="s">
        <v>164</v>
      </c>
      <c r="G403" s="529"/>
      <c r="H403" s="492"/>
      <c r="I403" s="512" t="str">
        <f t="shared" si="102"/>
        <v>INF.CA GENERALE ORG 2 Dr.ssa Bartolucci</v>
      </c>
      <c r="J403" s="510">
        <f t="shared" si="106"/>
        <v>9</v>
      </c>
      <c r="K403" s="511">
        <f t="shared" si="104"/>
        <v>20</v>
      </c>
      <c r="L403" s="512" t="str">
        <f t="shared" si="101"/>
        <v xml:space="preserve"> </v>
      </c>
      <c r="M403" s="509"/>
      <c r="N403" s="509"/>
      <c r="O403" s="509"/>
      <c r="P403" s="513"/>
    </row>
    <row r="404" spans="1:16" ht="58.5" customHeight="1">
      <c r="A404" s="213" t="s">
        <v>18</v>
      </c>
      <c r="B404" s="479"/>
      <c r="C404" s="234" t="s">
        <v>165</v>
      </c>
      <c r="D404" s="345"/>
      <c r="E404" s="526" t="s">
        <v>102</v>
      </c>
      <c r="F404" s="345"/>
      <c r="G404" s="342"/>
      <c r="H404" s="492"/>
      <c r="I404" s="512" t="str">
        <f t="shared" si="102"/>
        <v>INF.CA GENERALE DR Belcaro</v>
      </c>
      <c r="J404" s="510">
        <f t="shared" si="106"/>
        <v>12</v>
      </c>
      <c r="K404" s="511">
        <f t="shared" si="104"/>
        <v>30</v>
      </c>
      <c r="L404" s="512" t="str">
        <f t="shared" si="101"/>
        <v xml:space="preserve"> </v>
      </c>
      <c r="M404" s="509"/>
      <c r="N404" s="509"/>
      <c r="O404" s="509"/>
      <c r="P404" s="513"/>
    </row>
    <row r="405" spans="1:16" ht="58.5" customHeight="1">
      <c r="A405" s="213" t="s">
        <v>19</v>
      </c>
      <c r="B405" s="479"/>
      <c r="C405" s="234" t="s">
        <v>165</v>
      </c>
      <c r="D405" s="345"/>
      <c r="E405" s="526" t="s">
        <v>102</v>
      </c>
      <c r="F405" s="345"/>
      <c r="G405" s="342"/>
      <c r="H405" s="492"/>
      <c r="I405" s="512" t="str">
        <f t="shared" si="102"/>
        <v>INF.CA GENERALE METODOL Dr.ssa  LOLLI AM</v>
      </c>
      <c r="J405" s="510">
        <f t="shared" si="106"/>
        <v>8</v>
      </c>
      <c r="K405" s="511">
        <f t="shared" si="104"/>
        <v>20</v>
      </c>
      <c r="L405" s="512" t="str">
        <f t="shared" si="101"/>
        <v xml:space="preserve"> </v>
      </c>
      <c r="M405" s="509"/>
      <c r="N405" s="509"/>
      <c r="O405" s="509"/>
      <c r="P405" s="513"/>
    </row>
    <row r="406" spans="1:16" ht="58.5" customHeight="1">
      <c r="A406" s="213" t="s">
        <v>20</v>
      </c>
      <c r="B406" s="479"/>
      <c r="C406" s="234" t="s">
        <v>165</v>
      </c>
      <c r="D406" s="345"/>
      <c r="E406" s="526" t="s">
        <v>102</v>
      </c>
      <c r="F406" s="345"/>
      <c r="G406" s="342"/>
      <c r="H406" s="492"/>
      <c r="I406" s="512" t="str">
        <f t="shared" si="102"/>
        <v xml:space="preserve">INGLESE </v>
      </c>
      <c r="J406" s="510">
        <f t="shared" si="106"/>
        <v>12</v>
      </c>
      <c r="K406" s="511">
        <f t="shared" si="104"/>
        <v>20</v>
      </c>
      <c r="L406" s="512" t="str">
        <f t="shared" si="101"/>
        <v xml:space="preserve"> </v>
      </c>
      <c r="M406" s="509"/>
      <c r="N406" s="509"/>
      <c r="O406" s="509"/>
      <c r="P406" s="513"/>
    </row>
    <row r="407" spans="1:16" ht="58.5" customHeight="1">
      <c r="A407" s="227"/>
      <c r="B407" s="477"/>
      <c r="C407" s="345"/>
      <c r="D407" s="345"/>
      <c r="E407" s="346"/>
      <c r="F407" s="345"/>
      <c r="G407" s="342"/>
      <c r="H407" s="492"/>
      <c r="I407" s="512" t="str">
        <f t="shared" si="102"/>
        <v>Seminario prelievo Organi e Tessuti Dr. L. Zurlo</v>
      </c>
      <c r="J407" s="510">
        <f t="shared" si="106"/>
        <v>0</v>
      </c>
      <c r="K407" s="511">
        <f t="shared" si="104"/>
        <v>5</v>
      </c>
      <c r="L407" s="512" t="str">
        <f t="shared" si="101"/>
        <v xml:space="preserve"> </v>
      </c>
      <c r="M407" s="509"/>
      <c r="N407" s="509"/>
      <c r="O407" s="509"/>
      <c r="P407" s="513"/>
    </row>
    <row r="408" spans="1:16" ht="58.5" customHeight="1">
      <c r="A408" s="227"/>
      <c r="B408" s="488"/>
      <c r="C408" s="345"/>
      <c r="D408" s="345"/>
      <c r="E408" s="346"/>
      <c r="F408" s="345"/>
      <c r="G408" s="345"/>
      <c r="H408" s="492"/>
      <c r="I408" s="512" t="str">
        <f t="shared" si="102"/>
        <v>Seminario Soggetti Fragili Dr. A. De Risio</v>
      </c>
      <c r="J408" s="510">
        <f t="shared" si="106"/>
        <v>0</v>
      </c>
      <c r="K408" s="511">
        <f t="shared" si="104"/>
        <v>6</v>
      </c>
      <c r="L408" s="512" t="str">
        <f t="shared" si="101"/>
        <v xml:space="preserve"> </v>
      </c>
      <c r="M408" s="509"/>
      <c r="N408" s="509"/>
      <c r="O408" s="509"/>
      <c r="P408" s="513"/>
    </row>
    <row r="409" spans="1:16" ht="58.5" customHeight="1">
      <c r="A409" s="227"/>
      <c r="B409" s="488"/>
      <c r="C409" s="345"/>
      <c r="D409" s="345"/>
      <c r="E409" s="346"/>
      <c r="F409" s="345"/>
      <c r="G409" s="373"/>
      <c r="H409" s="492"/>
      <c r="I409" s="512" t="str">
        <f t="shared" si="102"/>
        <v>SEMINARIO LIBERA PROFESSIONE</v>
      </c>
      <c r="J409" s="510">
        <f t="shared" si="106"/>
        <v>3</v>
      </c>
      <c r="K409" s="511">
        <f t="shared" si="104"/>
        <v>3</v>
      </c>
      <c r="L409" s="512" t="str">
        <f t="shared" si="101"/>
        <v>FINITO</v>
      </c>
      <c r="M409" s="509"/>
      <c r="N409" s="509"/>
      <c r="O409" s="509"/>
      <c r="P409" s="513"/>
    </row>
    <row r="410" spans="1:16" ht="58.5" customHeight="1">
      <c r="A410" s="288"/>
      <c r="B410" s="202" t="s">
        <v>1</v>
      </c>
      <c r="C410" s="202" t="s">
        <v>2</v>
      </c>
      <c r="D410" s="202" t="s">
        <v>3</v>
      </c>
      <c r="E410" s="202" t="s">
        <v>4</v>
      </c>
      <c r="F410" s="202" t="s">
        <v>5</v>
      </c>
      <c r="G410" s="202" t="s">
        <v>6</v>
      </c>
      <c r="H410" s="492"/>
      <c r="I410" s="512" t="str">
        <f t="shared" si="102"/>
        <v>Seminario RCA dr.ssa C. Di Giampietro</v>
      </c>
      <c r="J410" s="510">
        <f t="shared" si="106"/>
        <v>0</v>
      </c>
      <c r="K410" s="511">
        <f t="shared" si="104"/>
        <v>6</v>
      </c>
      <c r="L410" s="512" t="str">
        <f t="shared" si="101"/>
        <v xml:space="preserve"> </v>
      </c>
      <c r="M410" s="509"/>
      <c r="N410" s="509"/>
      <c r="O410" s="509"/>
      <c r="P410" s="513"/>
    </row>
    <row r="411" spans="1:16" ht="58.5" customHeight="1">
      <c r="A411" s="297"/>
      <c r="B411" s="206">
        <v>44676</v>
      </c>
      <c r="C411" s="206">
        <v>44677</v>
      </c>
      <c r="D411" s="206">
        <v>44678</v>
      </c>
      <c r="E411" s="206">
        <v>44679</v>
      </c>
      <c r="F411" s="206">
        <v>44680</v>
      </c>
      <c r="G411" s="206">
        <v>44681</v>
      </c>
      <c r="H411" s="492"/>
      <c r="I411" s="512" t="str">
        <f t="shared" si="102"/>
        <v>LAB23ADO2</v>
      </c>
      <c r="J411" s="510">
        <f t="shared" si="106"/>
        <v>3</v>
      </c>
      <c r="K411" s="511">
        <f t="shared" si="104"/>
        <v>15</v>
      </c>
      <c r="L411" s="512" t="str">
        <f t="shared" si="101"/>
        <v xml:space="preserve"> </v>
      </c>
      <c r="M411" s="509"/>
      <c r="N411" s="509"/>
      <c r="O411" s="509"/>
      <c r="P411" s="513"/>
    </row>
    <row r="412" spans="1:16" ht="58.5" customHeight="1">
      <c r="A412" s="209"/>
      <c r="B412" s="479"/>
      <c r="C412" s="289"/>
      <c r="D412" s="289"/>
      <c r="E412" s="289"/>
      <c r="F412" s="289"/>
      <c r="G412" s="289"/>
      <c r="H412" s="492"/>
      <c r="I412" s="512" t="str">
        <f t="shared" si="102"/>
        <v>DIRITTO DEL LAVORO Dott. LENCI</v>
      </c>
      <c r="J412" s="510">
        <f aca="true" t="shared" si="107" ref="J412:J427">COUNTIF(B$413:G$422,I412)+J396</f>
        <v>8</v>
      </c>
      <c r="K412" s="511">
        <f t="shared" si="104"/>
        <v>20</v>
      </c>
      <c r="L412" s="512" t="str">
        <f aca="true" t="shared" si="108" ref="L412:L475">IF(J412=K412,"FINITO"," ")</f>
        <v xml:space="preserve"> </v>
      </c>
      <c r="M412" s="509"/>
      <c r="N412" s="509"/>
      <c r="O412" s="509"/>
      <c r="P412" s="513"/>
    </row>
    <row r="413" spans="1:16" ht="58.5" customHeight="1">
      <c r="A413" s="213" t="s">
        <v>10</v>
      </c>
      <c r="B413" s="479"/>
      <c r="C413" s="289"/>
      <c r="D413" s="234" t="s">
        <v>101</v>
      </c>
      <c r="E413" s="234" t="s">
        <v>108</v>
      </c>
      <c r="F413" s="525" t="s">
        <v>95</v>
      </c>
      <c r="G413" s="234" t="s">
        <v>101</v>
      </c>
      <c r="H413" s="492"/>
      <c r="I413" s="512" t="str">
        <f t="shared" si="102"/>
        <v>IGIENE GENERALE APPL. Dott Catapano</v>
      </c>
      <c r="J413" s="510">
        <f t="shared" si="107"/>
        <v>12</v>
      </c>
      <c r="K413" s="511">
        <f t="shared" si="104"/>
        <v>20</v>
      </c>
      <c r="L413" s="512" t="str">
        <f t="shared" si="108"/>
        <v xml:space="preserve"> </v>
      </c>
      <c r="M413" s="509"/>
      <c r="N413" s="509"/>
      <c r="O413" s="509"/>
      <c r="P413" s="513"/>
    </row>
    <row r="414" spans="1:16" ht="58.5" customHeight="1">
      <c r="A414" s="213" t="s">
        <v>12</v>
      </c>
      <c r="B414" s="479"/>
      <c r="C414" s="525" t="s">
        <v>100</v>
      </c>
      <c r="D414" s="234" t="s">
        <v>101</v>
      </c>
      <c r="E414" s="234" t="s">
        <v>108</v>
      </c>
      <c r="F414" s="525" t="s">
        <v>95</v>
      </c>
      <c r="G414" s="234" t="s">
        <v>101</v>
      </c>
      <c r="H414" s="492"/>
      <c r="I414" s="512" t="str">
        <f t="shared" si="102"/>
        <v>ECONOMIA AZIENDALE Dott.ssa Bernardini</v>
      </c>
      <c r="J414" s="510">
        <f t="shared" si="107"/>
        <v>20</v>
      </c>
      <c r="K414" s="511">
        <f t="shared" si="104"/>
        <v>20</v>
      </c>
      <c r="L414" s="512" t="str">
        <f t="shared" si="108"/>
        <v>FINITO</v>
      </c>
      <c r="M414" s="509"/>
      <c r="N414" s="509"/>
      <c r="O414" s="509"/>
      <c r="P414" s="513"/>
    </row>
    <row r="415" spans="1:16" ht="58.5" customHeight="1">
      <c r="A415" s="213" t="s">
        <v>13</v>
      </c>
      <c r="B415" s="479"/>
      <c r="C415" s="525" t="s">
        <v>100</v>
      </c>
      <c r="D415" s="234" t="s">
        <v>101</v>
      </c>
      <c r="E415" s="234" t="s">
        <v>108</v>
      </c>
      <c r="F415" s="525" t="s">
        <v>95</v>
      </c>
      <c r="G415" s="528" t="s">
        <v>101</v>
      </c>
      <c r="H415" s="492"/>
      <c r="I415" s="512" t="str">
        <f t="shared" si="102"/>
        <v>MEDICINA DEL LAVORO Dott. Leone</v>
      </c>
      <c r="J415" s="510">
        <f t="shared" si="107"/>
        <v>12</v>
      </c>
      <c r="K415" s="511">
        <f t="shared" si="104"/>
        <v>20</v>
      </c>
      <c r="L415" s="512" t="str">
        <f t="shared" si="108"/>
        <v xml:space="preserve"> </v>
      </c>
      <c r="M415" s="509"/>
      <c r="N415" s="509"/>
      <c r="O415" s="509"/>
      <c r="P415" s="513"/>
    </row>
    <row r="416" spans="1:16" ht="58.5" customHeight="1">
      <c r="A416" s="213" t="s">
        <v>14</v>
      </c>
      <c r="B416" s="479"/>
      <c r="C416" s="525" t="s">
        <v>100</v>
      </c>
      <c r="D416" s="525" t="s">
        <v>105</v>
      </c>
      <c r="E416" s="234" t="s">
        <v>115</v>
      </c>
      <c r="F416" s="234" t="s">
        <v>165</v>
      </c>
      <c r="G416" s="234" t="s">
        <v>99</v>
      </c>
      <c r="H416" s="492"/>
      <c r="I416" s="512" t="str">
        <f t="shared" si="102"/>
        <v>SCIENZE INF.CHE ETICA Dott.ssa Giorgi</v>
      </c>
      <c r="J416" s="510">
        <f t="shared" si="107"/>
        <v>11</v>
      </c>
      <c r="K416" s="511">
        <f t="shared" si="104"/>
        <v>20</v>
      </c>
      <c r="L416" s="512" t="str">
        <f t="shared" si="108"/>
        <v xml:space="preserve"> </v>
      </c>
      <c r="M416" s="509"/>
      <c r="N416" s="509"/>
      <c r="O416" s="509"/>
      <c r="P416" s="513"/>
    </row>
    <row r="417" spans="1:16" ht="58.5" customHeight="1">
      <c r="A417" s="213" t="s">
        <v>16</v>
      </c>
      <c r="B417" s="479"/>
      <c r="C417" s="525" t="s">
        <v>100</v>
      </c>
      <c r="D417" s="525" t="s">
        <v>105</v>
      </c>
      <c r="E417" s="234" t="s">
        <v>115</v>
      </c>
      <c r="F417" s="234" t="s">
        <v>165</v>
      </c>
      <c r="G417" s="234" t="s">
        <v>99</v>
      </c>
      <c r="H417" s="492"/>
      <c r="I417" s="512" t="str">
        <f t="shared" si="102"/>
        <v>MEDICINA LEGALE Dott.Cammarano</v>
      </c>
      <c r="J417" s="510">
        <f t="shared" si="107"/>
        <v>10</v>
      </c>
      <c r="K417" s="511">
        <f t="shared" si="104"/>
        <v>20</v>
      </c>
      <c r="L417" s="512" t="str">
        <f t="shared" si="108"/>
        <v xml:space="preserve"> </v>
      </c>
      <c r="M417" s="509"/>
      <c r="N417" s="509"/>
      <c r="O417" s="509"/>
      <c r="P417" s="513"/>
    </row>
    <row r="418" spans="1:16" ht="58.5" customHeight="1">
      <c r="A418" s="213" t="s">
        <v>17</v>
      </c>
      <c r="B418" s="479"/>
      <c r="C418" s="525" t="s">
        <v>100</v>
      </c>
      <c r="D418" s="525" t="s">
        <v>105</v>
      </c>
      <c r="E418" s="234" t="s">
        <v>115</v>
      </c>
      <c r="F418" s="234" t="s">
        <v>165</v>
      </c>
      <c r="G418" s="234" t="s">
        <v>99</v>
      </c>
      <c r="H418" s="492"/>
      <c r="I418" s="512" t="str">
        <f t="shared" si="102"/>
        <v>INF.CA GENERALE ORG 1 Dott.ssa Pizzicannella</v>
      </c>
      <c r="J418" s="510">
        <f t="shared" si="107"/>
        <v>15</v>
      </c>
      <c r="K418" s="511">
        <f t="shared" si="104"/>
        <v>30</v>
      </c>
      <c r="L418" s="512" t="str">
        <f t="shared" si="108"/>
        <v xml:space="preserve"> </v>
      </c>
      <c r="M418" s="509"/>
      <c r="N418" s="509"/>
      <c r="O418" s="509"/>
      <c r="P418" s="513"/>
    </row>
    <row r="419" spans="1:16" ht="58.5" customHeight="1">
      <c r="A419" s="314"/>
      <c r="B419" s="479"/>
      <c r="C419" s="304"/>
      <c r="D419" s="304"/>
      <c r="E419" s="362"/>
      <c r="F419" s="369"/>
      <c r="G419" s="342"/>
      <c r="H419" s="492"/>
      <c r="I419" s="512" t="str">
        <f t="shared" si="102"/>
        <v>INF.CA GENERALE ORG 2 Dr.ssa Bartolucci</v>
      </c>
      <c r="J419" s="510">
        <f t="shared" si="107"/>
        <v>12</v>
      </c>
      <c r="K419" s="511">
        <f t="shared" si="104"/>
        <v>20</v>
      </c>
      <c r="L419" s="512" t="str">
        <f t="shared" si="108"/>
        <v xml:space="preserve"> </v>
      </c>
      <c r="M419" s="509"/>
      <c r="N419" s="509"/>
      <c r="O419" s="509"/>
      <c r="P419" s="513"/>
    </row>
    <row r="420" spans="1:16" ht="58.5" customHeight="1">
      <c r="A420" s="213" t="s">
        <v>18</v>
      </c>
      <c r="B420" s="479"/>
      <c r="C420" s="487" t="s">
        <v>102</v>
      </c>
      <c r="D420" s="530"/>
      <c r="E420" s="504" t="s">
        <v>166</v>
      </c>
      <c r="F420" s="531"/>
      <c r="G420" s="342"/>
      <c r="H420" s="492"/>
      <c r="I420" s="512" t="str">
        <f t="shared" si="102"/>
        <v>INF.CA GENERALE DR Belcaro</v>
      </c>
      <c r="J420" s="510">
        <f t="shared" si="107"/>
        <v>15</v>
      </c>
      <c r="K420" s="511">
        <f t="shared" si="104"/>
        <v>30</v>
      </c>
      <c r="L420" s="512" t="str">
        <f t="shared" si="108"/>
        <v xml:space="preserve"> </v>
      </c>
      <c r="M420" s="509"/>
      <c r="N420" s="509"/>
      <c r="O420" s="509"/>
      <c r="P420" s="513"/>
    </row>
    <row r="421" spans="1:16" ht="58.5" customHeight="1">
      <c r="A421" s="213" t="s">
        <v>19</v>
      </c>
      <c r="B421" s="479"/>
      <c r="C421" s="487" t="s">
        <v>102</v>
      </c>
      <c r="D421" s="530"/>
      <c r="E421" s="504" t="s">
        <v>166</v>
      </c>
      <c r="F421" s="531"/>
      <c r="G421" s="342"/>
      <c r="H421" s="492"/>
      <c r="I421" s="512" t="str">
        <f t="shared" si="102"/>
        <v>INF.CA GENERALE METODOL Dr.ssa  LOLLI AM</v>
      </c>
      <c r="J421" s="510">
        <f t="shared" si="107"/>
        <v>11</v>
      </c>
      <c r="K421" s="511">
        <f t="shared" si="104"/>
        <v>20</v>
      </c>
      <c r="L421" s="512" t="str">
        <f t="shared" si="108"/>
        <v xml:space="preserve"> </v>
      </c>
      <c r="M421" s="509"/>
      <c r="N421" s="509"/>
      <c r="O421" s="509"/>
      <c r="P421" s="513"/>
    </row>
    <row r="422" spans="1:16" ht="58.5" customHeight="1">
      <c r="A422" s="213" t="s">
        <v>20</v>
      </c>
      <c r="B422" s="479"/>
      <c r="C422" s="487" t="s">
        <v>102</v>
      </c>
      <c r="D422" s="530"/>
      <c r="E422" s="504" t="s">
        <v>166</v>
      </c>
      <c r="F422" s="531"/>
      <c r="G422" s="342"/>
      <c r="H422" s="492"/>
      <c r="I422" s="512" t="str">
        <f t="shared" si="102"/>
        <v xml:space="preserve">INGLESE </v>
      </c>
      <c r="J422" s="510">
        <f t="shared" si="107"/>
        <v>15</v>
      </c>
      <c r="K422" s="511">
        <f t="shared" si="104"/>
        <v>20</v>
      </c>
      <c r="L422" s="512" t="str">
        <f t="shared" si="108"/>
        <v xml:space="preserve"> </v>
      </c>
      <c r="M422" s="509"/>
      <c r="N422" s="509"/>
      <c r="O422" s="509"/>
      <c r="P422" s="513"/>
    </row>
    <row r="423" spans="1:16" ht="58.5" customHeight="1">
      <c r="A423" s="227"/>
      <c r="B423" s="345"/>
      <c r="C423" s="304"/>
      <c r="D423" s="304"/>
      <c r="E423" s="529"/>
      <c r="F423" s="345"/>
      <c r="G423" s="342"/>
      <c r="H423" s="492"/>
      <c r="I423" s="512" t="str">
        <f t="shared" si="102"/>
        <v>Seminario prelievo Organi e Tessuti Dr. L. Zurlo</v>
      </c>
      <c r="J423" s="510">
        <f t="shared" si="107"/>
        <v>0</v>
      </c>
      <c r="K423" s="511">
        <f t="shared" si="104"/>
        <v>5</v>
      </c>
      <c r="L423" s="512" t="str">
        <f t="shared" si="108"/>
        <v xml:space="preserve"> </v>
      </c>
      <c r="M423" s="509"/>
      <c r="N423" s="509"/>
      <c r="O423" s="509"/>
      <c r="P423" s="513"/>
    </row>
    <row r="424" spans="1:16" ht="58.5" customHeight="1">
      <c r="A424" s="227"/>
      <c r="B424" s="345"/>
      <c r="C424" s="304"/>
      <c r="D424" s="304"/>
      <c r="E424" s="345"/>
      <c r="F424" s="345"/>
      <c r="G424" s="345"/>
      <c r="H424" s="492"/>
      <c r="I424" s="512" t="str">
        <f t="shared" si="102"/>
        <v>Seminario Soggetti Fragili Dr. A. De Risio</v>
      </c>
      <c r="J424" s="510">
        <f t="shared" si="107"/>
        <v>0</v>
      </c>
      <c r="K424" s="511">
        <f t="shared" si="104"/>
        <v>6</v>
      </c>
      <c r="L424" s="512" t="str">
        <f t="shared" si="108"/>
        <v xml:space="preserve"> </v>
      </c>
      <c r="M424" s="509"/>
      <c r="N424" s="509"/>
      <c r="O424" s="509"/>
      <c r="P424" s="513"/>
    </row>
    <row r="425" spans="1:16" ht="58.5" customHeight="1">
      <c r="A425" s="227"/>
      <c r="B425" s="345"/>
      <c r="C425" s="304"/>
      <c r="D425" s="304"/>
      <c r="E425" s="373"/>
      <c r="F425" s="373"/>
      <c r="G425" s="373"/>
      <c r="H425" s="492"/>
      <c r="I425" s="512" t="str">
        <f t="shared" si="102"/>
        <v>SEMINARIO LIBERA PROFESSIONE</v>
      </c>
      <c r="J425" s="510">
        <f t="shared" si="107"/>
        <v>3</v>
      </c>
      <c r="K425" s="511">
        <f t="shared" si="104"/>
        <v>3</v>
      </c>
      <c r="L425" s="512" t="str">
        <f t="shared" si="108"/>
        <v>FINITO</v>
      </c>
      <c r="M425" s="509"/>
      <c r="N425" s="509"/>
      <c r="O425" s="509"/>
      <c r="P425" s="513"/>
    </row>
    <row r="426" spans="1:16" ht="58.5" customHeight="1">
      <c r="A426" s="288"/>
      <c r="B426" s="202" t="s">
        <v>1</v>
      </c>
      <c r="C426" s="202" t="s">
        <v>2</v>
      </c>
      <c r="D426" s="202" t="s">
        <v>3</v>
      </c>
      <c r="E426" s="202" t="s">
        <v>4</v>
      </c>
      <c r="F426" s="202" t="s">
        <v>5</v>
      </c>
      <c r="G426" s="202" t="s">
        <v>6</v>
      </c>
      <c r="H426" s="492"/>
      <c r="I426" s="512" t="str">
        <f t="shared" si="102"/>
        <v>Seminario RCA dr.ssa C. Di Giampietro</v>
      </c>
      <c r="J426" s="510">
        <f t="shared" si="107"/>
        <v>3</v>
      </c>
      <c r="K426" s="511">
        <f t="shared" si="104"/>
        <v>6</v>
      </c>
      <c r="L426" s="512" t="str">
        <f t="shared" si="108"/>
        <v xml:space="preserve"> </v>
      </c>
      <c r="M426" s="509"/>
      <c r="N426" s="509"/>
      <c r="O426" s="509"/>
      <c r="P426" s="513"/>
    </row>
    <row r="427" spans="1:16" ht="58.5" customHeight="1">
      <c r="A427" s="297"/>
      <c r="B427" s="206">
        <v>44683</v>
      </c>
      <c r="C427" s="206">
        <v>44684</v>
      </c>
      <c r="D427" s="206">
        <v>44685</v>
      </c>
      <c r="E427" s="206">
        <v>44686</v>
      </c>
      <c r="F427" s="206">
        <v>44687</v>
      </c>
      <c r="G427" s="206">
        <v>44688</v>
      </c>
      <c r="H427" s="492"/>
      <c r="I427" s="512" t="str">
        <f t="shared" si="102"/>
        <v>LAB23ADO2</v>
      </c>
      <c r="J427" s="510">
        <f t="shared" si="107"/>
        <v>6</v>
      </c>
      <c r="K427" s="511">
        <f t="shared" si="104"/>
        <v>15</v>
      </c>
      <c r="L427" s="512" t="str">
        <f t="shared" si="108"/>
        <v xml:space="preserve"> </v>
      </c>
      <c r="M427" s="509"/>
      <c r="N427" s="509"/>
      <c r="O427" s="509"/>
      <c r="P427" s="513"/>
    </row>
    <row r="428" spans="1:16" ht="58.5" customHeight="1">
      <c r="A428" s="209" t="s">
        <v>9</v>
      </c>
      <c r="B428" s="304"/>
      <c r="C428" s="533" t="s">
        <v>250</v>
      </c>
      <c r="D428" s="304"/>
      <c r="E428" s="304"/>
      <c r="F428" s="304"/>
      <c r="G428" s="304"/>
      <c r="H428" s="492"/>
      <c r="I428" s="512" t="str">
        <f aca="true" t="shared" si="109" ref="I428:I491">I412</f>
        <v>DIRITTO DEL LAVORO Dott. LENCI</v>
      </c>
      <c r="J428" s="510">
        <f aca="true" t="shared" si="110" ref="J428:J443">COUNTIF(B$429:G$438,I428)+J412</f>
        <v>14</v>
      </c>
      <c r="K428" s="511">
        <f aca="true" t="shared" si="111" ref="K428:K491">K412</f>
        <v>20</v>
      </c>
      <c r="L428" s="512" t="str">
        <f t="shared" si="108"/>
        <v xml:space="preserve"> </v>
      </c>
      <c r="M428" s="509"/>
      <c r="N428" s="509"/>
      <c r="O428" s="509"/>
      <c r="P428" s="513"/>
    </row>
    <row r="429" spans="1:16" ht="58.5" customHeight="1">
      <c r="A429" s="213" t="s">
        <v>10</v>
      </c>
      <c r="B429" s="525" t="s">
        <v>116</v>
      </c>
      <c r="C429" s="525" t="s">
        <v>116</v>
      </c>
      <c r="D429" s="234" t="s">
        <v>101</v>
      </c>
      <c r="E429" s="525" t="s">
        <v>97</v>
      </c>
      <c r="F429" s="525" t="s">
        <v>105</v>
      </c>
      <c r="G429" s="234" t="s">
        <v>115</v>
      </c>
      <c r="H429" s="492"/>
      <c r="I429" s="512" t="str">
        <f t="shared" si="109"/>
        <v>IGIENE GENERALE APPL. Dott Catapano</v>
      </c>
      <c r="J429" s="510">
        <f t="shared" si="110"/>
        <v>17</v>
      </c>
      <c r="K429" s="511">
        <f t="shared" si="111"/>
        <v>20</v>
      </c>
      <c r="L429" s="512" t="str">
        <f t="shared" si="108"/>
        <v xml:space="preserve"> </v>
      </c>
      <c r="M429" s="509"/>
      <c r="N429" s="509"/>
      <c r="O429" s="509"/>
      <c r="P429" s="513"/>
    </row>
    <row r="430" spans="1:16" ht="58.5" customHeight="1">
      <c r="A430" s="213" t="s">
        <v>12</v>
      </c>
      <c r="B430" s="525" t="s">
        <v>116</v>
      </c>
      <c r="C430" s="525" t="s">
        <v>116</v>
      </c>
      <c r="D430" s="234" t="s">
        <v>101</v>
      </c>
      <c r="E430" s="525" t="s">
        <v>97</v>
      </c>
      <c r="F430" s="525" t="s">
        <v>105</v>
      </c>
      <c r="G430" s="234" t="s">
        <v>115</v>
      </c>
      <c r="H430" s="492"/>
      <c r="I430" s="512" t="str">
        <f t="shared" si="109"/>
        <v>ECONOMIA AZIENDALE Dott.ssa Bernardini</v>
      </c>
      <c r="J430" s="510">
        <f t="shared" si="110"/>
        <v>20</v>
      </c>
      <c r="K430" s="511">
        <f t="shared" si="111"/>
        <v>20</v>
      </c>
      <c r="L430" s="512" t="str">
        <f t="shared" si="108"/>
        <v>FINITO</v>
      </c>
      <c r="M430" s="509"/>
      <c r="N430" s="509"/>
      <c r="O430" s="509"/>
      <c r="P430" s="513"/>
    </row>
    <row r="431" spans="1:16" ht="58.5" customHeight="1">
      <c r="A431" s="213" t="s">
        <v>13</v>
      </c>
      <c r="B431" s="525" t="s">
        <v>116</v>
      </c>
      <c r="C431" s="525" t="s">
        <v>116</v>
      </c>
      <c r="D431" s="234" t="s">
        <v>101</v>
      </c>
      <c r="E431" s="525" t="s">
        <v>97</v>
      </c>
      <c r="F431" s="525" t="s">
        <v>164</v>
      </c>
      <c r="G431" s="234" t="s">
        <v>115</v>
      </c>
      <c r="H431" s="492"/>
      <c r="I431" s="512" t="str">
        <f t="shared" si="109"/>
        <v>MEDICINA DEL LAVORO Dott. Leone</v>
      </c>
      <c r="J431" s="510">
        <f t="shared" si="110"/>
        <v>15</v>
      </c>
      <c r="K431" s="511">
        <f t="shared" si="111"/>
        <v>20</v>
      </c>
      <c r="L431" s="512" t="str">
        <f t="shared" si="108"/>
        <v xml:space="preserve"> </v>
      </c>
      <c r="M431" s="509"/>
      <c r="N431" s="509"/>
      <c r="O431" s="509"/>
      <c r="P431" s="513"/>
    </row>
    <row r="432" spans="1:16" ht="58.5" customHeight="1">
      <c r="A432" s="213" t="s">
        <v>14</v>
      </c>
      <c r="B432" s="525" t="s">
        <v>95</v>
      </c>
      <c r="C432" s="261" t="s">
        <v>166</v>
      </c>
      <c r="D432" s="525" t="s">
        <v>105</v>
      </c>
      <c r="E432" s="525" t="s">
        <v>97</v>
      </c>
      <c r="F432" s="525" t="s">
        <v>164</v>
      </c>
      <c r="G432" s="525" t="s">
        <v>94</v>
      </c>
      <c r="H432" s="492"/>
      <c r="I432" s="512" t="str">
        <f t="shared" si="109"/>
        <v>SCIENZE INF.CHE ETICA Dott.ssa Giorgi</v>
      </c>
      <c r="J432" s="510">
        <f t="shared" si="110"/>
        <v>14</v>
      </c>
      <c r="K432" s="511">
        <f t="shared" si="111"/>
        <v>20</v>
      </c>
      <c r="L432" s="512" t="str">
        <f t="shared" si="108"/>
        <v xml:space="preserve"> </v>
      </c>
      <c r="M432" s="509"/>
      <c r="N432" s="509"/>
      <c r="O432" s="509"/>
      <c r="P432" s="513"/>
    </row>
    <row r="433" spans="1:16" ht="58.5" customHeight="1">
      <c r="A433" s="213" t="s">
        <v>16</v>
      </c>
      <c r="B433" s="525" t="s">
        <v>95</v>
      </c>
      <c r="C433" s="261" t="s">
        <v>166</v>
      </c>
      <c r="D433" s="525" t="s">
        <v>105</v>
      </c>
      <c r="E433" s="525" t="s">
        <v>97</v>
      </c>
      <c r="F433" s="525" t="s">
        <v>164</v>
      </c>
      <c r="G433" s="525" t="s">
        <v>94</v>
      </c>
      <c r="H433" s="492"/>
      <c r="I433" s="512" t="str">
        <f t="shared" si="109"/>
        <v>MEDICINA LEGALE Dott.Cammarano</v>
      </c>
      <c r="J433" s="510">
        <f t="shared" si="110"/>
        <v>15</v>
      </c>
      <c r="K433" s="511">
        <f t="shared" si="111"/>
        <v>20</v>
      </c>
      <c r="L433" s="512" t="str">
        <f t="shared" si="108"/>
        <v xml:space="preserve"> </v>
      </c>
      <c r="M433" s="509"/>
      <c r="N433" s="509"/>
      <c r="O433" s="509"/>
      <c r="P433" s="513"/>
    </row>
    <row r="434" spans="1:16" ht="58.5" customHeight="1">
      <c r="A434" s="213" t="s">
        <v>17</v>
      </c>
      <c r="B434" s="525" t="s">
        <v>95</v>
      </c>
      <c r="C434" s="276" t="s">
        <v>166</v>
      </c>
      <c r="D434" s="525" t="s">
        <v>105</v>
      </c>
      <c r="E434" s="525" t="s">
        <v>97</v>
      </c>
      <c r="F434" s="525" t="s">
        <v>164</v>
      </c>
      <c r="G434" s="525" t="s">
        <v>94</v>
      </c>
      <c r="H434" s="492"/>
      <c r="I434" s="512" t="str">
        <f t="shared" si="109"/>
        <v>INF.CA GENERALE ORG 1 Dott.ssa Pizzicannella</v>
      </c>
      <c r="J434" s="510">
        <f t="shared" si="110"/>
        <v>18</v>
      </c>
      <c r="K434" s="511">
        <f t="shared" si="111"/>
        <v>30</v>
      </c>
      <c r="L434" s="512" t="str">
        <f t="shared" si="108"/>
        <v xml:space="preserve"> </v>
      </c>
      <c r="M434" s="509"/>
      <c r="N434" s="509"/>
      <c r="O434" s="509"/>
      <c r="P434" s="513"/>
    </row>
    <row r="435" spans="1:16" ht="58.5" customHeight="1">
      <c r="A435" s="314"/>
      <c r="B435" s="345"/>
      <c r="C435" s="653" t="s">
        <v>253</v>
      </c>
      <c r="D435" s="345"/>
      <c r="E435" s="345"/>
      <c r="F435" s="525" t="s">
        <v>164</v>
      </c>
      <c r="G435" s="345"/>
      <c r="H435" s="492"/>
      <c r="I435" s="512" t="str">
        <f t="shared" si="109"/>
        <v>INF.CA GENERALE ORG 2 Dr.ssa Bartolucci</v>
      </c>
      <c r="J435" s="510">
        <f t="shared" si="110"/>
        <v>15</v>
      </c>
      <c r="K435" s="511">
        <f t="shared" si="111"/>
        <v>20</v>
      </c>
      <c r="L435" s="512" t="str">
        <f t="shared" si="108"/>
        <v xml:space="preserve"> </v>
      </c>
      <c r="M435" s="509"/>
      <c r="N435" s="509"/>
      <c r="O435" s="509"/>
      <c r="P435" s="513"/>
    </row>
    <row r="436" spans="1:16" ht="58.5" customHeight="1">
      <c r="A436" s="213" t="s">
        <v>18</v>
      </c>
      <c r="B436" s="345"/>
      <c r="C436" s="345"/>
      <c r="D436" s="345"/>
      <c r="E436" s="234" t="s">
        <v>108</v>
      </c>
      <c r="F436" s="346"/>
      <c r="G436" s="345"/>
      <c r="H436" s="492"/>
      <c r="I436" s="512" t="str">
        <f t="shared" si="109"/>
        <v>INF.CA GENERALE DR Belcaro</v>
      </c>
      <c r="J436" s="510">
        <f t="shared" si="110"/>
        <v>18</v>
      </c>
      <c r="K436" s="511">
        <f t="shared" si="111"/>
        <v>30</v>
      </c>
      <c r="L436" s="512" t="str">
        <f t="shared" si="108"/>
        <v xml:space="preserve"> </v>
      </c>
      <c r="M436" s="509"/>
      <c r="N436" s="509"/>
      <c r="O436" s="509"/>
      <c r="P436" s="513"/>
    </row>
    <row r="437" spans="1:16" ht="58.5" customHeight="1">
      <c r="A437" s="213" t="s">
        <v>19</v>
      </c>
      <c r="B437" s="345"/>
      <c r="D437" s="345"/>
      <c r="E437" s="234" t="s">
        <v>108</v>
      </c>
      <c r="F437" s="345"/>
      <c r="G437" s="345"/>
      <c r="H437" s="492"/>
      <c r="I437" s="512" t="str">
        <f t="shared" si="109"/>
        <v>INF.CA GENERALE METODOL Dr.ssa  LOLLI AM</v>
      </c>
      <c r="J437" s="510">
        <f t="shared" si="110"/>
        <v>11</v>
      </c>
      <c r="K437" s="511">
        <f t="shared" si="111"/>
        <v>20</v>
      </c>
      <c r="L437" s="512" t="str">
        <f t="shared" si="108"/>
        <v xml:space="preserve"> </v>
      </c>
      <c r="M437" s="509"/>
      <c r="N437" s="509"/>
      <c r="O437" s="509"/>
      <c r="P437" s="513"/>
    </row>
    <row r="438" spans="1:16" ht="58.5" customHeight="1">
      <c r="A438" s="213" t="s">
        <v>20</v>
      </c>
      <c r="B438" s="345"/>
      <c r="C438" s="345"/>
      <c r="D438" s="345"/>
      <c r="E438" s="234" t="s">
        <v>108</v>
      </c>
      <c r="F438" s="345"/>
      <c r="H438" s="492"/>
      <c r="I438" s="512" t="str">
        <f t="shared" si="109"/>
        <v xml:space="preserve">INGLESE </v>
      </c>
      <c r="J438" s="510">
        <f t="shared" si="110"/>
        <v>15</v>
      </c>
      <c r="K438" s="511">
        <f t="shared" si="111"/>
        <v>20</v>
      </c>
      <c r="L438" s="512" t="str">
        <f t="shared" si="108"/>
        <v xml:space="preserve"> </v>
      </c>
      <c r="M438" s="509"/>
      <c r="N438" s="509"/>
      <c r="O438" s="509"/>
      <c r="P438" s="513"/>
    </row>
    <row r="439" spans="1:16" ht="58.5" customHeight="1">
      <c r="A439" s="227"/>
      <c r="B439" s="304"/>
      <c r="C439" s="345"/>
      <c r="D439" s="345"/>
      <c r="E439" s="304"/>
      <c r="F439" s="304"/>
      <c r="H439" s="492"/>
      <c r="I439" s="512" t="str">
        <f t="shared" si="109"/>
        <v>Seminario prelievo Organi e Tessuti Dr. L. Zurlo</v>
      </c>
      <c r="J439" s="510">
        <f t="shared" si="110"/>
        <v>6</v>
      </c>
      <c r="K439" s="511">
        <f t="shared" si="111"/>
        <v>5</v>
      </c>
      <c r="L439" s="512" t="str">
        <f t="shared" si="108"/>
        <v xml:space="preserve"> </v>
      </c>
      <c r="M439" s="509"/>
      <c r="N439" s="509"/>
      <c r="O439" s="509"/>
      <c r="P439" s="513"/>
    </row>
    <row r="440" spans="1:16" ht="58.5" customHeight="1">
      <c r="A440" s="227"/>
      <c r="B440" s="356"/>
      <c r="C440" s="345"/>
      <c r="D440" s="345"/>
      <c r="E440" s="555" t="s">
        <v>251</v>
      </c>
      <c r="F440" s="356"/>
      <c r="H440" s="492"/>
      <c r="I440" s="512" t="str">
        <f t="shared" si="109"/>
        <v>Seminario Soggetti Fragili Dr. A. De Risio</v>
      </c>
      <c r="J440" s="510">
        <f t="shared" si="110"/>
        <v>0</v>
      </c>
      <c r="K440" s="511">
        <f t="shared" si="111"/>
        <v>6</v>
      </c>
      <c r="L440" s="512" t="str">
        <f t="shared" si="108"/>
        <v xml:space="preserve"> </v>
      </c>
      <c r="M440" s="509"/>
      <c r="N440" s="509"/>
      <c r="O440" s="509"/>
      <c r="P440" s="513"/>
    </row>
    <row r="441" spans="1:16" ht="58.5" customHeight="1">
      <c r="A441" s="227"/>
      <c r="B441" s="356"/>
      <c r="C441" s="345"/>
      <c r="D441" s="345"/>
      <c r="E441" s="373"/>
      <c r="F441" s="373"/>
      <c r="G441" s="373"/>
      <c r="H441" s="492"/>
      <c r="I441" s="512" t="str">
        <f t="shared" si="109"/>
        <v>SEMINARIO LIBERA PROFESSIONE</v>
      </c>
      <c r="J441" s="510">
        <f t="shared" si="110"/>
        <v>3</v>
      </c>
      <c r="K441" s="511">
        <f t="shared" si="111"/>
        <v>3</v>
      </c>
      <c r="L441" s="512" t="str">
        <f t="shared" si="108"/>
        <v>FINITO</v>
      </c>
      <c r="M441" s="509"/>
      <c r="N441" s="509"/>
      <c r="O441" s="509"/>
      <c r="P441" s="513"/>
    </row>
    <row r="442" spans="1:16" ht="58.5" customHeight="1">
      <c r="A442" s="288"/>
      <c r="B442" s="202" t="s">
        <v>1</v>
      </c>
      <c r="C442" s="202" t="s">
        <v>2</v>
      </c>
      <c r="D442" s="202" t="s">
        <v>3</v>
      </c>
      <c r="E442" s="202" t="s">
        <v>4</v>
      </c>
      <c r="F442" s="202" t="s">
        <v>5</v>
      </c>
      <c r="G442" s="202" t="s">
        <v>6</v>
      </c>
      <c r="H442" s="492"/>
      <c r="I442" s="512" t="str">
        <f t="shared" si="109"/>
        <v>Seminario RCA dr.ssa C. Di Giampietro</v>
      </c>
      <c r="J442" s="510">
        <f t="shared" si="110"/>
        <v>3</v>
      </c>
      <c r="K442" s="511">
        <f t="shared" si="111"/>
        <v>6</v>
      </c>
      <c r="L442" s="512" t="str">
        <f t="shared" si="108"/>
        <v xml:space="preserve"> </v>
      </c>
      <c r="M442" s="509"/>
      <c r="N442" s="509"/>
      <c r="O442" s="509"/>
      <c r="P442" s="513"/>
    </row>
    <row r="443" spans="1:16" ht="58.5" customHeight="1">
      <c r="A443" s="297"/>
      <c r="B443" s="206">
        <v>44690</v>
      </c>
      <c r="C443" s="206">
        <v>44691</v>
      </c>
      <c r="D443" s="206">
        <v>44692</v>
      </c>
      <c r="E443" s="206">
        <v>44693</v>
      </c>
      <c r="F443" s="206">
        <v>44694</v>
      </c>
      <c r="G443" s="206">
        <v>44695</v>
      </c>
      <c r="H443" s="492"/>
      <c r="I443" s="512" t="str">
        <f t="shared" si="109"/>
        <v>LAB23ADO2</v>
      </c>
      <c r="J443" s="510">
        <f t="shared" si="110"/>
        <v>9</v>
      </c>
      <c r="K443" s="511">
        <f t="shared" si="111"/>
        <v>15</v>
      </c>
      <c r="L443" s="512" t="str">
        <f t="shared" si="108"/>
        <v xml:space="preserve"> </v>
      </c>
      <c r="M443" s="509"/>
      <c r="N443" s="509"/>
      <c r="O443" s="509"/>
      <c r="P443" s="513"/>
    </row>
    <row r="444" spans="1:16" ht="58.5" customHeight="1">
      <c r="A444" s="209" t="s">
        <v>9</v>
      </c>
      <c r="B444" s="304"/>
      <c r="C444" s="304"/>
      <c r="D444" s="304"/>
      <c r="E444" s="304"/>
      <c r="F444" s="304"/>
      <c r="G444" s="304"/>
      <c r="H444" s="492"/>
      <c r="I444" s="512" t="str">
        <f t="shared" si="109"/>
        <v>DIRITTO DEL LAVORO Dott. LENCI</v>
      </c>
      <c r="J444" s="510">
        <f aca="true" t="shared" si="112" ref="J444:J459">COUNTIF(B$445:G$454,I444)+J428</f>
        <v>17</v>
      </c>
      <c r="K444" s="511">
        <f t="shared" si="111"/>
        <v>20</v>
      </c>
      <c r="L444" s="512" t="str">
        <f t="shared" si="108"/>
        <v xml:space="preserve"> </v>
      </c>
      <c r="M444" s="509"/>
      <c r="N444" s="509"/>
      <c r="O444" s="509"/>
      <c r="P444" s="513"/>
    </row>
    <row r="445" spans="1:16" ht="58.5" customHeight="1">
      <c r="A445" s="213" t="s">
        <v>10</v>
      </c>
      <c r="B445" s="525" t="s">
        <v>116</v>
      </c>
      <c r="C445" s="304"/>
      <c r="D445" s="234" t="s">
        <v>101</v>
      </c>
      <c r="E445" s="234" t="s">
        <v>108</v>
      </c>
      <c r="F445" s="525" t="s">
        <v>95</v>
      </c>
      <c r="G445" s="525" t="s">
        <v>94</v>
      </c>
      <c r="H445" s="492"/>
      <c r="I445" s="512" t="str">
        <f t="shared" si="109"/>
        <v>IGIENE GENERALE APPL. Dott Catapano</v>
      </c>
      <c r="J445" s="510">
        <f t="shared" si="112"/>
        <v>20</v>
      </c>
      <c r="K445" s="511">
        <f t="shared" si="111"/>
        <v>20</v>
      </c>
      <c r="L445" s="512" t="str">
        <f t="shared" si="108"/>
        <v>FINITO</v>
      </c>
      <c r="M445" s="509"/>
      <c r="N445" s="509"/>
      <c r="O445" s="509"/>
      <c r="P445" s="513"/>
    </row>
    <row r="446" spans="1:16" ht="58.5" customHeight="1">
      <c r="A446" s="213" t="s">
        <v>12</v>
      </c>
      <c r="B446" s="525" t="s">
        <v>116</v>
      </c>
      <c r="C446" s="525" t="s">
        <v>98</v>
      </c>
      <c r="D446" s="234" t="s">
        <v>101</v>
      </c>
      <c r="E446" s="234" t="s">
        <v>108</v>
      </c>
      <c r="F446" s="525" t="s">
        <v>95</v>
      </c>
      <c r="G446" s="525" t="s">
        <v>94</v>
      </c>
      <c r="H446" s="492"/>
      <c r="I446" s="512" t="str">
        <f t="shared" si="109"/>
        <v>ECONOMIA AZIENDALE Dott.ssa Bernardini</v>
      </c>
      <c r="J446" s="510">
        <f t="shared" si="112"/>
        <v>20</v>
      </c>
      <c r="K446" s="511">
        <f t="shared" si="111"/>
        <v>20</v>
      </c>
      <c r="L446" s="512" t="str">
        <f t="shared" si="108"/>
        <v>FINITO</v>
      </c>
      <c r="M446" s="509"/>
      <c r="N446" s="509"/>
      <c r="O446" s="509"/>
      <c r="P446" s="513"/>
    </row>
    <row r="447" spans="1:16" ht="58.5" customHeight="1">
      <c r="A447" s="213" t="s">
        <v>13</v>
      </c>
      <c r="B447" s="525" t="s">
        <v>116</v>
      </c>
      <c r="C447" s="525" t="s">
        <v>98</v>
      </c>
      <c r="D447" s="234" t="s">
        <v>101</v>
      </c>
      <c r="E447" s="234" t="s">
        <v>108</v>
      </c>
      <c r="F447" s="525" t="s">
        <v>95</v>
      </c>
      <c r="G447" s="525" t="s">
        <v>94</v>
      </c>
      <c r="H447" s="492"/>
      <c r="I447" s="512" t="str">
        <f t="shared" si="109"/>
        <v>MEDICINA DEL LAVORO Dott. Leone</v>
      </c>
      <c r="J447" s="510">
        <f t="shared" si="112"/>
        <v>18</v>
      </c>
      <c r="K447" s="511">
        <f t="shared" si="111"/>
        <v>20</v>
      </c>
      <c r="L447" s="512" t="str">
        <f t="shared" si="108"/>
        <v xml:space="preserve"> </v>
      </c>
      <c r="M447" s="509"/>
      <c r="N447" s="509"/>
      <c r="O447" s="509"/>
      <c r="P447" s="513"/>
    </row>
    <row r="448" spans="1:16" ht="58.5" customHeight="1">
      <c r="A448" s="213" t="s">
        <v>14</v>
      </c>
      <c r="B448" s="234" t="s">
        <v>165</v>
      </c>
      <c r="C448" s="525" t="s">
        <v>98</v>
      </c>
      <c r="D448" s="270" t="s">
        <v>102</v>
      </c>
      <c r="E448" s="234" t="s">
        <v>165</v>
      </c>
      <c r="F448" s="525" t="s">
        <v>105</v>
      </c>
      <c r="G448" s="234" t="s">
        <v>101</v>
      </c>
      <c r="H448" s="492"/>
      <c r="I448" s="512" t="str">
        <f t="shared" si="109"/>
        <v>SCIENZE INF.CHE ETICA Dott.ssa Giorgi</v>
      </c>
      <c r="J448" s="510">
        <f t="shared" si="112"/>
        <v>17</v>
      </c>
      <c r="K448" s="511">
        <f t="shared" si="111"/>
        <v>20</v>
      </c>
      <c r="L448" s="512" t="str">
        <f t="shared" si="108"/>
        <v xml:space="preserve"> </v>
      </c>
      <c r="M448" s="509"/>
      <c r="N448" s="509"/>
      <c r="O448" s="509"/>
      <c r="P448" s="513"/>
    </row>
    <row r="449" spans="1:16" ht="58.5" customHeight="1">
      <c r="A449" s="213" t="s">
        <v>16</v>
      </c>
      <c r="B449" s="234" t="s">
        <v>165</v>
      </c>
      <c r="C449" s="525" t="s">
        <v>98</v>
      </c>
      <c r="D449" s="270" t="s">
        <v>102</v>
      </c>
      <c r="E449" s="234" t="s">
        <v>165</v>
      </c>
      <c r="F449" s="525" t="s">
        <v>105</v>
      </c>
      <c r="G449" s="234" t="s">
        <v>101</v>
      </c>
      <c r="H449" s="492"/>
      <c r="I449" s="512" t="str">
        <f t="shared" si="109"/>
        <v>MEDICINA LEGALE Dott.Cammarano</v>
      </c>
      <c r="J449" s="510">
        <f t="shared" si="112"/>
        <v>15</v>
      </c>
      <c r="K449" s="511">
        <f t="shared" si="111"/>
        <v>20</v>
      </c>
      <c r="L449" s="512" t="str">
        <f t="shared" si="108"/>
        <v xml:space="preserve"> </v>
      </c>
      <c r="M449" s="509"/>
      <c r="N449" s="509"/>
      <c r="O449" s="509"/>
      <c r="P449" s="513"/>
    </row>
    <row r="450" spans="1:16" ht="58.5" customHeight="1">
      <c r="A450" s="213" t="s">
        <v>17</v>
      </c>
      <c r="B450" s="234" t="s">
        <v>165</v>
      </c>
      <c r="C450" s="525" t="s">
        <v>98</v>
      </c>
      <c r="D450" s="270" t="s">
        <v>102</v>
      </c>
      <c r="E450" s="234" t="s">
        <v>165</v>
      </c>
      <c r="F450" s="525" t="s">
        <v>105</v>
      </c>
      <c r="G450" s="234" t="s">
        <v>101</v>
      </c>
      <c r="H450" s="492"/>
      <c r="I450" s="512" t="str">
        <f t="shared" si="109"/>
        <v>INF.CA GENERALE ORG 1 Dott.ssa Pizzicannella</v>
      </c>
      <c r="J450" s="510">
        <f>COUNTIF(B$445:G$454,I450)+J434</f>
        <v>24</v>
      </c>
      <c r="K450" s="511">
        <f t="shared" si="111"/>
        <v>30</v>
      </c>
      <c r="L450" s="512" t="str">
        <f t="shared" si="108"/>
        <v xml:space="preserve"> </v>
      </c>
      <c r="M450" s="509"/>
      <c r="N450" s="509"/>
      <c r="O450" s="509"/>
      <c r="P450" s="513"/>
    </row>
    <row r="451" spans="1:16" ht="58.5" customHeight="1">
      <c r="A451" s="314"/>
      <c r="B451" s="304"/>
      <c r="C451" s="345"/>
      <c r="D451" s="345"/>
      <c r="E451" s="345"/>
      <c r="F451" s="345"/>
      <c r="H451" s="492"/>
      <c r="I451" s="512" t="str">
        <f t="shared" si="109"/>
        <v>INF.CA GENERALE ORG 2 Dr.ssa Bartolucci</v>
      </c>
      <c r="J451" s="510">
        <f t="shared" si="112"/>
        <v>17</v>
      </c>
      <c r="K451" s="511">
        <f t="shared" si="111"/>
        <v>20</v>
      </c>
      <c r="L451" s="512" t="str">
        <f t="shared" si="108"/>
        <v xml:space="preserve"> </v>
      </c>
      <c r="M451" s="509"/>
      <c r="N451" s="509"/>
      <c r="O451" s="509"/>
      <c r="P451" s="513"/>
    </row>
    <row r="452" spans="1:16" ht="58.5" customHeight="1">
      <c r="A452" s="213" t="s">
        <v>18</v>
      </c>
      <c r="B452" s="304"/>
      <c r="C452" s="234" t="s">
        <v>108</v>
      </c>
      <c r="D452" s="345"/>
      <c r="E452" s="234" t="s">
        <v>115</v>
      </c>
      <c r="F452" s="345"/>
      <c r="H452" s="492"/>
      <c r="I452" s="512" t="str">
        <f t="shared" si="109"/>
        <v>INF.CA GENERALE DR Belcaro</v>
      </c>
      <c r="J452" s="510">
        <f t="shared" si="112"/>
        <v>24</v>
      </c>
      <c r="K452" s="511">
        <f t="shared" si="111"/>
        <v>30</v>
      </c>
      <c r="L452" s="512" t="str">
        <f t="shared" si="108"/>
        <v xml:space="preserve"> </v>
      </c>
      <c r="M452" s="509"/>
      <c r="N452" s="509"/>
      <c r="O452" s="509"/>
      <c r="P452" s="513"/>
    </row>
    <row r="453" spans="1:16" ht="58.5" customHeight="1">
      <c r="A453" s="213" t="s">
        <v>19</v>
      </c>
      <c r="B453" s="304"/>
      <c r="C453" s="234" t="s">
        <v>108</v>
      </c>
      <c r="D453" s="345"/>
      <c r="E453" s="234" t="s">
        <v>115</v>
      </c>
      <c r="F453" s="345"/>
      <c r="H453" s="492"/>
      <c r="I453" s="512" t="str">
        <f t="shared" si="109"/>
        <v>INF.CA GENERALE METODOL Dr.ssa  LOLLI AM</v>
      </c>
      <c r="J453" s="510">
        <f t="shared" si="112"/>
        <v>17</v>
      </c>
      <c r="K453" s="511">
        <f t="shared" si="111"/>
        <v>20</v>
      </c>
      <c r="L453" s="512" t="str">
        <f t="shared" si="108"/>
        <v xml:space="preserve"> </v>
      </c>
      <c r="M453" s="509"/>
      <c r="N453" s="509"/>
      <c r="O453" s="509"/>
      <c r="P453" s="513"/>
    </row>
    <row r="454" spans="1:16" ht="58.5" customHeight="1">
      <c r="A454" s="213" t="s">
        <v>20</v>
      </c>
      <c r="B454" s="304"/>
      <c r="C454" s="234" t="s">
        <v>108</v>
      </c>
      <c r="D454" s="345"/>
      <c r="E454" s="304"/>
      <c r="F454" s="345"/>
      <c r="H454" s="492"/>
      <c r="I454" s="512" t="str">
        <f t="shared" si="109"/>
        <v xml:space="preserve">INGLESE </v>
      </c>
      <c r="J454" s="510">
        <f t="shared" si="112"/>
        <v>18</v>
      </c>
      <c r="K454" s="511">
        <f t="shared" si="111"/>
        <v>20</v>
      </c>
      <c r="L454" s="512" t="str">
        <f t="shared" si="108"/>
        <v xml:space="preserve"> </v>
      </c>
      <c r="M454" s="509"/>
      <c r="N454" s="509"/>
      <c r="O454" s="509"/>
      <c r="P454" s="513"/>
    </row>
    <row r="455" spans="1:16" ht="58.5" customHeight="1">
      <c r="A455" s="227"/>
      <c r="B455" s="304"/>
      <c r="C455" s="304"/>
      <c r="D455" s="304"/>
      <c r="E455" s="555" t="s">
        <v>251</v>
      </c>
      <c r="F455" s="304"/>
      <c r="H455" s="492"/>
      <c r="I455" s="512" t="str">
        <f t="shared" si="109"/>
        <v>Seminario prelievo Organi e Tessuti Dr. L. Zurlo</v>
      </c>
      <c r="J455" s="510">
        <f t="shared" si="112"/>
        <v>6</v>
      </c>
      <c r="K455" s="511">
        <f t="shared" si="111"/>
        <v>5</v>
      </c>
      <c r="L455" s="512" t="str">
        <f t="shared" si="108"/>
        <v xml:space="preserve"> </v>
      </c>
      <c r="M455" s="509"/>
      <c r="N455" s="509"/>
      <c r="O455" s="509"/>
      <c r="P455" s="513"/>
    </row>
    <row r="456" spans="1:16" ht="58.5" customHeight="1">
      <c r="A456" s="227"/>
      <c r="B456" s="304"/>
      <c r="C456" s="304"/>
      <c r="D456" s="304"/>
      <c r="E456" s="304"/>
      <c r="F456" s="304"/>
      <c r="H456" s="492"/>
      <c r="I456" s="512" t="str">
        <f t="shared" si="109"/>
        <v>Seminario Soggetti Fragili Dr. A. De Risio</v>
      </c>
      <c r="J456" s="510">
        <f t="shared" si="112"/>
        <v>5</v>
      </c>
      <c r="K456" s="511">
        <f t="shared" si="111"/>
        <v>6</v>
      </c>
      <c r="L456" s="512" t="str">
        <f t="shared" si="108"/>
        <v xml:space="preserve"> </v>
      </c>
      <c r="M456" s="509"/>
      <c r="N456" s="509"/>
      <c r="O456" s="509"/>
      <c r="P456" s="513"/>
    </row>
    <row r="457" spans="1:16" ht="58.5" customHeight="1">
      <c r="A457" s="227"/>
      <c r="B457" s="304"/>
      <c r="C457" s="304"/>
      <c r="D457" s="304"/>
      <c r="E457" s="304"/>
      <c r="F457" s="304"/>
      <c r="H457" s="492"/>
      <c r="I457" s="512" t="str">
        <f t="shared" si="109"/>
        <v>SEMINARIO LIBERA PROFESSIONE</v>
      </c>
      <c r="J457" s="510">
        <f t="shared" si="112"/>
        <v>3</v>
      </c>
      <c r="K457" s="511">
        <f t="shared" si="111"/>
        <v>3</v>
      </c>
      <c r="L457" s="512" t="str">
        <f t="shared" si="108"/>
        <v>FINITO</v>
      </c>
      <c r="M457" s="509"/>
      <c r="N457" s="509"/>
      <c r="O457" s="509"/>
      <c r="P457" s="513"/>
    </row>
    <row r="458" spans="1:16" ht="58.5" customHeight="1">
      <c r="A458" s="288"/>
      <c r="B458" s="202" t="s">
        <v>1</v>
      </c>
      <c r="C458" s="202" t="s">
        <v>2</v>
      </c>
      <c r="D458" s="202" t="s">
        <v>3</v>
      </c>
      <c r="E458" s="202" t="s">
        <v>4</v>
      </c>
      <c r="F458" s="202" t="s">
        <v>5</v>
      </c>
      <c r="G458" s="202" t="s">
        <v>6</v>
      </c>
      <c r="H458" s="492"/>
      <c r="I458" s="512" t="str">
        <f t="shared" si="109"/>
        <v>Seminario RCA dr.ssa C. Di Giampietro</v>
      </c>
      <c r="J458" s="510">
        <f t="shared" si="112"/>
        <v>3</v>
      </c>
      <c r="K458" s="511">
        <f t="shared" si="111"/>
        <v>6</v>
      </c>
      <c r="L458" s="512" t="str">
        <f t="shared" si="108"/>
        <v xml:space="preserve"> </v>
      </c>
      <c r="M458" s="509"/>
      <c r="N458" s="509"/>
      <c r="O458" s="509"/>
      <c r="P458" s="513"/>
    </row>
    <row r="459" spans="1:16" ht="58.5" customHeight="1">
      <c r="A459" s="297"/>
      <c r="B459" s="206">
        <v>44697</v>
      </c>
      <c r="C459" s="206">
        <v>44698</v>
      </c>
      <c r="D459" s="206">
        <v>44699</v>
      </c>
      <c r="E459" s="206">
        <v>44700</v>
      </c>
      <c r="F459" s="206">
        <v>44701</v>
      </c>
      <c r="G459" s="206">
        <v>44702</v>
      </c>
      <c r="H459" s="492"/>
      <c r="I459" s="512" t="str">
        <f t="shared" si="109"/>
        <v>LAB23ADO2</v>
      </c>
      <c r="J459" s="510">
        <f t="shared" si="112"/>
        <v>9</v>
      </c>
      <c r="K459" s="511">
        <f t="shared" si="111"/>
        <v>15</v>
      </c>
      <c r="L459" s="512" t="str">
        <f t="shared" si="108"/>
        <v xml:space="preserve"> </v>
      </c>
      <c r="M459" s="509"/>
      <c r="N459" s="509"/>
      <c r="O459" s="509"/>
      <c r="P459" s="513"/>
    </row>
    <row r="460" spans="1:16" ht="58.5" customHeight="1">
      <c r="A460" s="209" t="s">
        <v>9</v>
      </c>
      <c r="B460" s="304"/>
      <c r="C460" s="304"/>
      <c r="D460" s="304"/>
      <c r="E460" s="304"/>
      <c r="F460" s="304"/>
      <c r="G460" s="533" t="s">
        <v>119</v>
      </c>
      <c r="H460" s="492"/>
      <c r="I460" s="512" t="str">
        <f t="shared" si="109"/>
        <v>DIRITTO DEL LAVORO Dott. LENCI</v>
      </c>
      <c r="J460" s="510">
        <f aca="true" t="shared" si="113" ref="J460:J475">COUNTIF(B$461:G$470,I460)+J444</f>
        <v>20</v>
      </c>
      <c r="K460" s="511">
        <f t="shared" si="111"/>
        <v>20</v>
      </c>
      <c r="L460" s="512" t="str">
        <f t="shared" si="108"/>
        <v>FINITO</v>
      </c>
      <c r="M460" s="509"/>
      <c r="N460" s="509"/>
      <c r="O460" s="509"/>
      <c r="P460" s="513"/>
    </row>
    <row r="461" spans="1:16" ht="58.5" customHeight="1">
      <c r="A461" s="213" t="s">
        <v>10</v>
      </c>
      <c r="B461" s="525" t="s">
        <v>116</v>
      </c>
      <c r="C461" s="234" t="s">
        <v>108</v>
      </c>
      <c r="D461" s="234" t="s">
        <v>101</v>
      </c>
      <c r="E461" s="234" t="s">
        <v>108</v>
      </c>
      <c r="F461" s="525" t="s">
        <v>94</v>
      </c>
      <c r="G461" s="234" t="s">
        <v>101</v>
      </c>
      <c r="H461" s="492"/>
      <c r="I461" s="512" t="str">
        <f t="shared" si="109"/>
        <v>IGIENE GENERALE APPL. Dott Catapano</v>
      </c>
      <c r="J461" s="510">
        <f t="shared" si="113"/>
        <v>20</v>
      </c>
      <c r="K461" s="511">
        <f t="shared" si="111"/>
        <v>20</v>
      </c>
      <c r="L461" s="512" t="str">
        <f t="shared" si="108"/>
        <v>FINITO</v>
      </c>
      <c r="M461" s="509"/>
      <c r="N461" s="509"/>
      <c r="O461" s="509"/>
      <c r="P461" s="513"/>
    </row>
    <row r="462" spans="1:16" ht="58.5" customHeight="1">
      <c r="A462" s="213" t="s">
        <v>12</v>
      </c>
      <c r="B462" s="525" t="s">
        <v>116</v>
      </c>
      <c r="C462" s="234" t="s">
        <v>108</v>
      </c>
      <c r="D462" s="234" t="s">
        <v>101</v>
      </c>
      <c r="E462" s="234" t="s">
        <v>108</v>
      </c>
      <c r="F462" s="525" t="s">
        <v>94</v>
      </c>
      <c r="G462" s="234" t="s">
        <v>101</v>
      </c>
      <c r="H462" s="492"/>
      <c r="I462" s="512" t="str">
        <f t="shared" si="109"/>
        <v>ECONOMIA AZIENDALE Dott.ssa Bernardini</v>
      </c>
      <c r="J462" s="510">
        <f t="shared" si="113"/>
        <v>20</v>
      </c>
      <c r="K462" s="511">
        <f t="shared" si="111"/>
        <v>20</v>
      </c>
      <c r="L462" s="512" t="str">
        <f t="shared" si="108"/>
        <v>FINITO</v>
      </c>
      <c r="M462" s="509"/>
      <c r="N462" s="509"/>
      <c r="O462" s="509"/>
      <c r="P462" s="513"/>
    </row>
    <row r="463" spans="1:16" ht="58.5" customHeight="1">
      <c r="A463" s="213" t="s">
        <v>13</v>
      </c>
      <c r="B463" s="525" t="s">
        <v>116</v>
      </c>
      <c r="C463" s="280" t="s">
        <v>108</v>
      </c>
      <c r="D463" s="234" t="s">
        <v>101</v>
      </c>
      <c r="E463" s="280" t="s">
        <v>108</v>
      </c>
      <c r="F463" s="525" t="s">
        <v>164</v>
      </c>
      <c r="G463" s="234" t="s">
        <v>101</v>
      </c>
      <c r="H463" s="492"/>
      <c r="I463" s="512" t="str">
        <f t="shared" si="109"/>
        <v>MEDICINA DEL LAVORO Dott. Leone</v>
      </c>
      <c r="J463" s="510">
        <f t="shared" si="113"/>
        <v>20</v>
      </c>
      <c r="K463" s="511">
        <f t="shared" si="111"/>
        <v>20</v>
      </c>
      <c r="L463" s="512" t="str">
        <f t="shared" si="108"/>
        <v>FINITO</v>
      </c>
      <c r="M463" s="509"/>
      <c r="N463" s="509"/>
      <c r="O463" s="509"/>
      <c r="P463" s="513"/>
    </row>
    <row r="464" spans="1:16" ht="58.5" customHeight="1">
      <c r="A464" s="213" t="s">
        <v>14</v>
      </c>
      <c r="B464" s="281" t="s">
        <v>165</v>
      </c>
      <c r="C464" s="261" t="s">
        <v>166</v>
      </c>
      <c r="D464" s="525" t="s">
        <v>95</v>
      </c>
      <c r="E464" s="261" t="s">
        <v>166</v>
      </c>
      <c r="F464" s="525" t="s">
        <v>164</v>
      </c>
      <c r="G464" s="234" t="s">
        <v>99</v>
      </c>
      <c r="H464" s="492"/>
      <c r="I464" s="512" t="str">
        <f t="shared" si="109"/>
        <v>SCIENZE INF.CHE ETICA Dott.ssa Giorgi</v>
      </c>
      <c r="J464" s="510">
        <f t="shared" si="113"/>
        <v>20</v>
      </c>
      <c r="K464" s="511">
        <f t="shared" si="111"/>
        <v>20</v>
      </c>
      <c r="L464" s="512" t="str">
        <f t="shared" si="108"/>
        <v>FINITO</v>
      </c>
      <c r="M464" s="509"/>
      <c r="N464" s="509"/>
      <c r="O464" s="509"/>
      <c r="P464" s="513"/>
    </row>
    <row r="465" spans="1:16" ht="58.5" customHeight="1">
      <c r="A465" s="213" t="s">
        <v>16</v>
      </c>
      <c r="B465" s="281" t="s">
        <v>165</v>
      </c>
      <c r="C465" s="261" t="s">
        <v>166</v>
      </c>
      <c r="D465" s="525" t="s">
        <v>95</v>
      </c>
      <c r="E465" s="261" t="s">
        <v>166</v>
      </c>
      <c r="F465" s="525" t="s">
        <v>164</v>
      </c>
      <c r="G465" s="234" t="s">
        <v>99</v>
      </c>
      <c r="H465" s="492"/>
      <c r="I465" s="512" t="str">
        <f t="shared" si="109"/>
        <v>MEDICINA LEGALE Dott.Cammarano</v>
      </c>
      <c r="J465" s="510">
        <f t="shared" si="113"/>
        <v>20</v>
      </c>
      <c r="K465" s="511">
        <f t="shared" si="111"/>
        <v>20</v>
      </c>
      <c r="L465" s="512" t="str">
        <f t="shared" si="108"/>
        <v>FINITO</v>
      </c>
      <c r="M465" s="509"/>
      <c r="N465" s="509"/>
      <c r="O465" s="509"/>
      <c r="P465" s="513"/>
    </row>
    <row r="466" spans="1:16" ht="58.5" customHeight="1">
      <c r="A466" s="213" t="s">
        <v>17</v>
      </c>
      <c r="B466" s="281" t="s">
        <v>165</v>
      </c>
      <c r="C466" s="276" t="s">
        <v>166</v>
      </c>
      <c r="D466" s="525" t="s">
        <v>95</v>
      </c>
      <c r="E466" s="276" t="s">
        <v>166</v>
      </c>
      <c r="F466" s="525" t="s">
        <v>164</v>
      </c>
      <c r="G466" s="234" t="s">
        <v>99</v>
      </c>
      <c r="H466" s="492"/>
      <c r="I466" s="512" t="str">
        <f t="shared" si="109"/>
        <v>INF.CA GENERALE ORG 1 Dott.ssa Pizzicannella</v>
      </c>
      <c r="J466" s="510">
        <f t="shared" si="113"/>
        <v>30</v>
      </c>
      <c r="K466" s="511">
        <f t="shared" si="111"/>
        <v>30</v>
      </c>
      <c r="L466" s="512" t="str">
        <f t="shared" si="108"/>
        <v>FINITO</v>
      </c>
      <c r="M466" s="509"/>
      <c r="N466" s="509"/>
      <c r="O466" s="509"/>
      <c r="P466" s="513"/>
    </row>
    <row r="467" spans="1:16" ht="58.5" customHeight="1">
      <c r="A467" s="314"/>
      <c r="B467" s="345"/>
      <c r="C467" s="304"/>
      <c r="D467" s="304"/>
      <c r="E467" s="342"/>
      <c r="F467" s="525" t="s">
        <v>164</v>
      </c>
      <c r="G467" s="345"/>
      <c r="H467" s="492"/>
      <c r="I467" s="512" t="str">
        <f t="shared" si="109"/>
        <v>INF.CA GENERALE ORG 2 Dr.ssa Bartolucci</v>
      </c>
      <c r="J467" s="510">
        <f t="shared" si="113"/>
        <v>20</v>
      </c>
      <c r="K467" s="511">
        <f t="shared" si="111"/>
        <v>20</v>
      </c>
      <c r="L467" s="512" t="str">
        <f t="shared" si="108"/>
        <v>FINITO</v>
      </c>
      <c r="M467" s="509"/>
      <c r="N467" s="509"/>
      <c r="O467" s="509"/>
      <c r="P467" s="513"/>
    </row>
    <row r="468" spans="1:16" ht="58.5" customHeight="1">
      <c r="A468" s="213" t="s">
        <v>18</v>
      </c>
      <c r="B468" s="345"/>
      <c r="C468" s="234" t="s">
        <v>115</v>
      </c>
      <c r="D468" s="304"/>
      <c r="E468" s="487" t="s">
        <v>102</v>
      </c>
      <c r="F468" s="345"/>
      <c r="G468" s="345"/>
      <c r="H468" s="492"/>
      <c r="I468" s="512" t="str">
        <f t="shared" si="109"/>
        <v>INF.CA GENERALE DR Belcaro</v>
      </c>
      <c r="J468" s="510">
        <f t="shared" si="113"/>
        <v>30</v>
      </c>
      <c r="K468" s="511">
        <f t="shared" si="111"/>
        <v>30</v>
      </c>
      <c r="L468" s="512" t="str">
        <f t="shared" si="108"/>
        <v>FINITO</v>
      </c>
      <c r="M468" s="509"/>
      <c r="N468" s="509"/>
      <c r="O468" s="509"/>
      <c r="P468" s="513"/>
    </row>
    <row r="469" spans="1:16" ht="58.5" customHeight="1">
      <c r="A469" s="213" t="s">
        <v>19</v>
      </c>
      <c r="B469" s="345"/>
      <c r="C469" s="234" t="s">
        <v>115</v>
      </c>
      <c r="E469" s="487" t="s">
        <v>102</v>
      </c>
      <c r="F469" s="345"/>
      <c r="G469" s="345"/>
      <c r="H469" s="492"/>
      <c r="I469" s="512" t="str">
        <f t="shared" si="109"/>
        <v>INF.CA GENERALE METODOL Dr.ssa  LOLLI AM</v>
      </c>
      <c r="J469" s="510">
        <f t="shared" si="113"/>
        <v>20</v>
      </c>
      <c r="K469" s="511">
        <f t="shared" si="111"/>
        <v>20</v>
      </c>
      <c r="L469" s="512" t="str">
        <f t="shared" si="108"/>
        <v>FINITO</v>
      </c>
      <c r="M469" s="509"/>
      <c r="N469" s="509"/>
      <c r="O469" s="509"/>
      <c r="P469" s="513"/>
    </row>
    <row r="470" spans="1:16" ht="58.5" customHeight="1">
      <c r="A470" s="213" t="s">
        <v>20</v>
      </c>
      <c r="B470" s="345"/>
      <c r="C470" s="234" t="s">
        <v>115</v>
      </c>
      <c r="E470" s="345"/>
      <c r="F470" s="345"/>
      <c r="G470" s="345"/>
      <c r="H470" s="492"/>
      <c r="I470" s="512" t="str">
        <f t="shared" si="109"/>
        <v xml:space="preserve">INGLESE </v>
      </c>
      <c r="J470" s="510">
        <f t="shared" si="113"/>
        <v>20</v>
      </c>
      <c r="K470" s="511">
        <f t="shared" si="111"/>
        <v>20</v>
      </c>
      <c r="L470" s="512" t="str">
        <f t="shared" si="108"/>
        <v>FINITO</v>
      </c>
      <c r="M470" s="509"/>
      <c r="N470" s="509"/>
      <c r="O470" s="509"/>
      <c r="P470" s="513"/>
    </row>
    <row r="471" spans="1:16" ht="58.5" customHeight="1">
      <c r="A471" s="227"/>
      <c r="B471" s="345"/>
      <c r="C471" s="345"/>
      <c r="E471" s="345"/>
      <c r="F471" s="345"/>
      <c r="G471" s="345"/>
      <c r="H471" s="492"/>
      <c r="I471" s="512" t="str">
        <f t="shared" si="109"/>
        <v>Seminario prelievo Organi e Tessuti Dr. L. Zurlo</v>
      </c>
      <c r="J471" s="510">
        <f t="shared" si="113"/>
        <v>6</v>
      </c>
      <c r="K471" s="511">
        <f t="shared" si="111"/>
        <v>5</v>
      </c>
      <c r="L471" s="512" t="str">
        <f t="shared" si="108"/>
        <v xml:space="preserve"> </v>
      </c>
      <c r="M471" s="509"/>
      <c r="N471" s="509"/>
      <c r="O471" s="509"/>
      <c r="P471" s="513"/>
    </row>
    <row r="472" spans="1:16" ht="58.5" customHeight="1">
      <c r="A472" s="227"/>
      <c r="B472" s="345"/>
      <c r="C472" s="345"/>
      <c r="D472" s="345"/>
      <c r="E472" s="345"/>
      <c r="F472" s="345"/>
      <c r="G472" s="345"/>
      <c r="H472" s="492"/>
      <c r="I472" s="512" t="str">
        <f t="shared" si="109"/>
        <v>Seminario Soggetti Fragili Dr. A. De Risio</v>
      </c>
      <c r="J472" s="510">
        <f t="shared" si="113"/>
        <v>5</v>
      </c>
      <c r="K472" s="511">
        <f t="shared" si="111"/>
        <v>6</v>
      </c>
      <c r="L472" s="512" t="str">
        <f t="shared" si="108"/>
        <v xml:space="preserve"> </v>
      </c>
      <c r="M472" s="509"/>
      <c r="N472" s="509"/>
      <c r="O472" s="509"/>
      <c r="P472" s="513"/>
    </row>
    <row r="473" spans="1:16" ht="58.5" customHeight="1">
      <c r="A473" s="227"/>
      <c r="B473" s="345"/>
      <c r="C473" s="345"/>
      <c r="D473" s="345"/>
      <c r="E473" s="345"/>
      <c r="F473" s="345"/>
      <c r="G473" s="345"/>
      <c r="H473" s="492"/>
      <c r="I473" s="512" t="str">
        <f t="shared" si="109"/>
        <v>SEMINARIO LIBERA PROFESSIONE</v>
      </c>
      <c r="J473" s="510">
        <f t="shared" si="113"/>
        <v>3</v>
      </c>
      <c r="K473" s="511">
        <f t="shared" si="111"/>
        <v>3</v>
      </c>
      <c r="L473" s="512" t="str">
        <f t="shared" si="108"/>
        <v>FINITO</v>
      </c>
      <c r="M473" s="509"/>
      <c r="N473" s="509"/>
      <c r="O473" s="509"/>
      <c r="P473" s="513"/>
    </row>
    <row r="474" spans="1:16" ht="58.5" customHeight="1">
      <c r="A474" s="201"/>
      <c r="B474" s="202" t="s">
        <v>1</v>
      </c>
      <c r="C474" s="202" t="s">
        <v>2</v>
      </c>
      <c r="D474" s="202" t="s">
        <v>3</v>
      </c>
      <c r="E474" s="202" t="s">
        <v>4</v>
      </c>
      <c r="F474" s="202" t="s">
        <v>5</v>
      </c>
      <c r="G474" s="202" t="s">
        <v>6</v>
      </c>
      <c r="H474" s="492"/>
      <c r="I474" s="512" t="str">
        <f t="shared" si="109"/>
        <v>Seminario RCA dr.ssa C. Di Giampietro</v>
      </c>
      <c r="J474" s="510">
        <f t="shared" si="113"/>
        <v>6</v>
      </c>
      <c r="K474" s="511">
        <f t="shared" si="111"/>
        <v>6</v>
      </c>
      <c r="L474" s="512" t="str">
        <f t="shared" si="108"/>
        <v>FINITO</v>
      </c>
      <c r="M474" s="509"/>
      <c r="N474" s="509"/>
      <c r="O474" s="509"/>
      <c r="P474" s="513"/>
    </row>
    <row r="475" spans="1:16" ht="58.5" customHeight="1">
      <c r="A475" s="205"/>
      <c r="B475" s="206">
        <v>44704</v>
      </c>
      <c r="C475" s="206">
        <v>44705</v>
      </c>
      <c r="D475" s="206">
        <v>44706</v>
      </c>
      <c r="E475" s="206">
        <v>44707</v>
      </c>
      <c r="F475" s="206">
        <v>44708</v>
      </c>
      <c r="G475" s="206">
        <v>44709</v>
      </c>
      <c r="H475" s="492"/>
      <c r="I475" s="512" t="str">
        <f t="shared" si="109"/>
        <v>LAB23ADO2</v>
      </c>
      <c r="J475" s="510">
        <f t="shared" si="113"/>
        <v>15</v>
      </c>
      <c r="K475" s="511">
        <f t="shared" si="111"/>
        <v>15</v>
      </c>
      <c r="L475" s="512" t="str">
        <f t="shared" si="108"/>
        <v>FINITO</v>
      </c>
      <c r="M475" s="509"/>
      <c r="N475" s="509"/>
      <c r="O475" s="509"/>
      <c r="P475" s="513"/>
    </row>
    <row r="476" spans="1:16" ht="58.5" customHeight="1">
      <c r="A476" s="209" t="s">
        <v>9</v>
      </c>
      <c r="B476" s="246"/>
      <c r="C476" s="210"/>
      <c r="D476" s="248"/>
      <c r="E476" s="210"/>
      <c r="F476" s="248"/>
      <c r="G476" s="243"/>
      <c r="H476" s="492"/>
      <c r="I476" s="512" t="str">
        <f t="shared" si="109"/>
        <v>DIRITTO DEL LAVORO Dott. LENCI</v>
      </c>
      <c r="J476" s="510">
        <f aca="true" t="shared" si="114" ref="J476:J491">COUNTIF(B$477:G$484,I476)+J460</f>
        <v>20</v>
      </c>
      <c r="K476" s="511">
        <f t="shared" si="111"/>
        <v>20</v>
      </c>
      <c r="L476" s="512" t="str">
        <f aca="true" t="shared" si="115" ref="L476:L491">IF(J476=K476,"FINITO"," ")</f>
        <v>FINITO</v>
      </c>
      <c r="M476" s="509"/>
      <c r="N476" s="509"/>
      <c r="O476" s="509"/>
      <c r="P476" s="513"/>
    </row>
    <row r="477" spans="1:16" ht="58.5" customHeight="1">
      <c r="A477" s="213" t="s">
        <v>10</v>
      </c>
      <c r="B477" s="246"/>
      <c r="C477" s="210"/>
      <c r="D477" s="248"/>
      <c r="E477" s="210"/>
      <c r="F477" s="248"/>
      <c r="G477" s="243"/>
      <c r="H477" s="492"/>
      <c r="I477" s="512" t="str">
        <f t="shared" si="109"/>
        <v>IGIENE GENERALE APPL. Dott Catapano</v>
      </c>
      <c r="J477" s="510">
        <f t="shared" si="114"/>
        <v>20</v>
      </c>
      <c r="K477" s="511">
        <f t="shared" si="111"/>
        <v>20</v>
      </c>
      <c r="L477" s="512" t="str">
        <f t="shared" si="115"/>
        <v>FINITO</v>
      </c>
      <c r="M477" s="509"/>
      <c r="N477" s="509"/>
      <c r="O477" s="509"/>
      <c r="P477" s="513"/>
    </row>
    <row r="478" spans="1:16" ht="58.5" customHeight="1">
      <c r="A478" s="213" t="s">
        <v>12</v>
      </c>
      <c r="B478" s="246"/>
      <c r="C478" s="210"/>
      <c r="D478" s="248"/>
      <c r="E478" s="210"/>
      <c r="F478" s="248"/>
      <c r="G478" s="243"/>
      <c r="H478" s="492"/>
      <c r="I478" s="512" t="str">
        <f t="shared" si="109"/>
        <v>ECONOMIA AZIENDALE Dott.ssa Bernardini</v>
      </c>
      <c r="J478" s="510">
        <f t="shared" si="114"/>
        <v>20</v>
      </c>
      <c r="K478" s="511">
        <f t="shared" si="111"/>
        <v>20</v>
      </c>
      <c r="L478" s="512" t="str">
        <f t="shared" si="115"/>
        <v>FINITO</v>
      </c>
      <c r="M478" s="509"/>
      <c r="N478" s="509"/>
      <c r="O478" s="509"/>
      <c r="P478" s="513"/>
    </row>
    <row r="479" spans="1:16" ht="58.5" customHeight="1">
      <c r="A479" s="213" t="s">
        <v>13</v>
      </c>
      <c r="B479" s="246"/>
      <c r="C479" s="210"/>
      <c r="D479" s="248"/>
      <c r="E479" s="210"/>
      <c r="F479" s="248"/>
      <c r="G479" s="243"/>
      <c r="H479" s="492"/>
      <c r="I479" s="512" t="str">
        <f t="shared" si="109"/>
        <v>MEDICINA DEL LAVORO Dott. Leone</v>
      </c>
      <c r="J479" s="510">
        <f t="shared" si="114"/>
        <v>20</v>
      </c>
      <c r="K479" s="511">
        <f t="shared" si="111"/>
        <v>20</v>
      </c>
      <c r="L479" s="512" t="str">
        <f t="shared" si="115"/>
        <v>FINITO</v>
      </c>
      <c r="M479" s="509"/>
      <c r="N479" s="509"/>
      <c r="O479" s="509"/>
      <c r="P479" s="513"/>
    </row>
    <row r="480" spans="1:16" ht="58.5" customHeight="1">
      <c r="A480" s="213" t="s">
        <v>14</v>
      </c>
      <c r="B480" s="246"/>
      <c r="C480" s="210"/>
      <c r="D480" s="248"/>
      <c r="E480" s="210"/>
      <c r="F480" s="248"/>
      <c r="G480" s="243"/>
      <c r="H480" s="492"/>
      <c r="I480" s="512" t="str">
        <f t="shared" si="109"/>
        <v>SCIENZE INF.CHE ETICA Dott.ssa Giorgi</v>
      </c>
      <c r="J480" s="510">
        <f t="shared" si="114"/>
        <v>20</v>
      </c>
      <c r="K480" s="511">
        <f t="shared" si="111"/>
        <v>20</v>
      </c>
      <c r="L480" s="512" t="str">
        <f t="shared" si="115"/>
        <v>FINITO</v>
      </c>
      <c r="M480" s="509"/>
      <c r="N480" s="509"/>
      <c r="O480" s="509"/>
      <c r="P480" s="513"/>
    </row>
    <row r="481" spans="1:16" ht="58.5" customHeight="1">
      <c r="A481" s="213" t="s">
        <v>16</v>
      </c>
      <c r="B481" s="246"/>
      <c r="C481" s="210"/>
      <c r="D481" s="248"/>
      <c r="E481" s="210"/>
      <c r="F481" s="248"/>
      <c r="G481" s="243"/>
      <c r="H481" s="492"/>
      <c r="I481" s="512" t="str">
        <f t="shared" si="109"/>
        <v>MEDICINA LEGALE Dott.Cammarano</v>
      </c>
      <c r="J481" s="510">
        <f t="shared" si="114"/>
        <v>20</v>
      </c>
      <c r="K481" s="511">
        <f t="shared" si="111"/>
        <v>20</v>
      </c>
      <c r="L481" s="512" t="str">
        <f t="shared" si="115"/>
        <v>FINITO</v>
      </c>
      <c r="M481" s="509"/>
      <c r="N481" s="509"/>
      <c r="O481" s="509"/>
      <c r="P481" s="513"/>
    </row>
    <row r="482" spans="1:16" ht="58.5" customHeight="1">
      <c r="A482" s="213" t="s">
        <v>17</v>
      </c>
      <c r="B482" s="246"/>
      <c r="C482" s="210"/>
      <c r="D482" s="248"/>
      <c r="E482" s="210"/>
      <c r="F482" s="248"/>
      <c r="G482" s="243"/>
      <c r="H482" s="492"/>
      <c r="I482" s="512" t="str">
        <f t="shared" si="109"/>
        <v>INF.CA GENERALE ORG 1 Dott.ssa Pizzicannella</v>
      </c>
      <c r="J482" s="510">
        <f t="shared" si="114"/>
        <v>30</v>
      </c>
      <c r="K482" s="511">
        <f t="shared" si="111"/>
        <v>30</v>
      </c>
      <c r="L482" s="512" t="str">
        <f t="shared" si="115"/>
        <v>FINITO</v>
      </c>
      <c r="M482" s="509"/>
      <c r="N482" s="509"/>
      <c r="O482" s="509"/>
      <c r="P482" s="513"/>
    </row>
    <row r="483" spans="1:16" ht="58.5" customHeight="1">
      <c r="A483" s="222"/>
      <c r="B483" s="246"/>
      <c r="C483" s="210"/>
      <c r="D483" s="248"/>
      <c r="E483" s="210"/>
      <c r="F483" s="248"/>
      <c r="G483" s="243"/>
      <c r="H483" s="492"/>
      <c r="I483" s="512" t="str">
        <f t="shared" si="109"/>
        <v>INF.CA GENERALE ORG 2 Dr.ssa Bartolucci</v>
      </c>
      <c r="J483" s="510">
        <f t="shared" si="114"/>
        <v>20</v>
      </c>
      <c r="K483" s="511">
        <f t="shared" si="111"/>
        <v>20</v>
      </c>
      <c r="L483" s="512" t="str">
        <f t="shared" si="115"/>
        <v>FINITO</v>
      </c>
      <c r="M483" s="509"/>
      <c r="N483" s="509"/>
      <c r="O483" s="509"/>
      <c r="P483" s="513"/>
    </row>
    <row r="484" spans="1:16" ht="58.5" customHeight="1">
      <c r="A484" s="213" t="s">
        <v>18</v>
      </c>
      <c r="B484" s="246"/>
      <c r="C484" s="210"/>
      <c r="D484" s="248"/>
      <c r="E484" s="210"/>
      <c r="F484" s="248"/>
      <c r="G484" s="243"/>
      <c r="H484" s="492"/>
      <c r="I484" s="512" t="str">
        <f t="shared" si="109"/>
        <v>INF.CA GENERALE DR Belcaro</v>
      </c>
      <c r="J484" s="510">
        <f t="shared" si="114"/>
        <v>30</v>
      </c>
      <c r="K484" s="511">
        <f t="shared" si="111"/>
        <v>30</v>
      </c>
      <c r="L484" s="512" t="str">
        <f t="shared" si="115"/>
        <v>FINITO</v>
      </c>
      <c r="M484" s="509"/>
      <c r="N484" s="509"/>
      <c r="O484" s="509"/>
      <c r="P484" s="513"/>
    </row>
    <row r="485" spans="1:16" ht="58.5" customHeight="1">
      <c r="A485" s="213" t="s">
        <v>19</v>
      </c>
      <c r="B485" s="246"/>
      <c r="C485" s="210"/>
      <c r="D485" s="248"/>
      <c r="E485" s="210"/>
      <c r="F485" s="248"/>
      <c r="G485" s="243"/>
      <c r="H485" s="492"/>
      <c r="I485" s="512" t="str">
        <f t="shared" si="109"/>
        <v>INF.CA GENERALE METODOL Dr.ssa  LOLLI AM</v>
      </c>
      <c r="J485" s="510">
        <f t="shared" si="114"/>
        <v>20</v>
      </c>
      <c r="K485" s="511">
        <f t="shared" si="111"/>
        <v>20</v>
      </c>
      <c r="L485" s="512" t="str">
        <f t="shared" si="115"/>
        <v>FINITO</v>
      </c>
      <c r="M485" s="509"/>
      <c r="N485" s="509"/>
      <c r="O485" s="509"/>
      <c r="P485" s="513"/>
    </row>
    <row r="486" spans="1:16" ht="58.5" customHeight="1">
      <c r="A486" s="213" t="s">
        <v>20</v>
      </c>
      <c r="B486" s="246"/>
      <c r="C486" s="210"/>
      <c r="D486" s="248"/>
      <c r="E486" s="210"/>
      <c r="F486" s="248"/>
      <c r="G486" s="243"/>
      <c r="H486" s="492"/>
      <c r="I486" s="512" t="str">
        <f t="shared" si="109"/>
        <v xml:space="preserve">INGLESE </v>
      </c>
      <c r="J486" s="510">
        <f t="shared" si="114"/>
        <v>20</v>
      </c>
      <c r="K486" s="511">
        <f t="shared" si="111"/>
        <v>20</v>
      </c>
      <c r="L486" s="512" t="str">
        <f t="shared" si="115"/>
        <v>FINITO</v>
      </c>
      <c r="M486" s="509"/>
      <c r="N486" s="509"/>
      <c r="O486" s="509"/>
      <c r="P486" s="513"/>
    </row>
    <row r="487" spans="1:16" ht="58.5" customHeight="1">
      <c r="A487" s="227"/>
      <c r="B487" s="210"/>
      <c r="C487" s="210"/>
      <c r="D487" s="246"/>
      <c r="E487" s="243"/>
      <c r="F487" s="246"/>
      <c r="G487" s="243"/>
      <c r="H487" s="492"/>
      <c r="I487" s="512" t="str">
        <f t="shared" si="109"/>
        <v>Seminario prelievo Organi e Tessuti Dr. L. Zurlo</v>
      </c>
      <c r="J487" s="510">
        <f t="shared" si="114"/>
        <v>6</v>
      </c>
      <c r="K487" s="511">
        <f t="shared" si="111"/>
        <v>5</v>
      </c>
      <c r="L487" s="512" t="str">
        <f t="shared" si="115"/>
        <v xml:space="preserve"> </v>
      </c>
      <c r="M487" s="509"/>
      <c r="N487" s="509"/>
      <c r="O487" s="509"/>
      <c r="P487" s="513"/>
    </row>
    <row r="488" spans="1:16" ht="58.5" customHeight="1">
      <c r="A488" s="227"/>
      <c r="B488" s="248"/>
      <c r="C488" s="254"/>
      <c r="D488" s="246"/>
      <c r="E488" s="246"/>
      <c r="F488" s="246"/>
      <c r="G488" s="246"/>
      <c r="H488" s="492"/>
      <c r="I488" s="512" t="str">
        <f t="shared" si="109"/>
        <v>Seminario Soggetti Fragili Dr. A. De Risio</v>
      </c>
      <c r="J488" s="510">
        <f t="shared" si="114"/>
        <v>5</v>
      </c>
      <c r="K488" s="511">
        <f t="shared" si="111"/>
        <v>6</v>
      </c>
      <c r="L488" s="512" t="str">
        <f t="shared" si="115"/>
        <v xml:space="preserve"> </v>
      </c>
      <c r="M488" s="509"/>
      <c r="N488" s="509"/>
      <c r="O488" s="509"/>
      <c r="P488" s="513"/>
    </row>
    <row r="489" spans="1:16" ht="58.5" customHeight="1">
      <c r="A489" s="227"/>
      <c r="B489" s="248"/>
      <c r="C489" s="254"/>
      <c r="D489" s="254"/>
      <c r="E489" s="254"/>
      <c r="F489" s="254"/>
      <c r="G489" s="254"/>
      <c r="H489" s="492"/>
      <c r="I489" s="512" t="str">
        <f t="shared" si="109"/>
        <v>SEMINARIO LIBERA PROFESSIONE</v>
      </c>
      <c r="J489" s="510">
        <f t="shared" si="114"/>
        <v>3</v>
      </c>
      <c r="K489" s="511">
        <f t="shared" si="111"/>
        <v>3</v>
      </c>
      <c r="L489" s="512" t="str">
        <f t="shared" si="115"/>
        <v>FINITO</v>
      </c>
      <c r="M489" s="509"/>
      <c r="N489" s="509"/>
      <c r="O489" s="509"/>
      <c r="P489" s="513"/>
    </row>
    <row r="490" spans="1:16" ht="58.5" customHeight="1">
      <c r="A490" s="201"/>
      <c r="B490" s="202" t="s">
        <v>1</v>
      </c>
      <c r="C490" s="202" t="s">
        <v>2</v>
      </c>
      <c r="D490" s="202" t="s">
        <v>3</v>
      </c>
      <c r="E490" s="202" t="s">
        <v>4</v>
      </c>
      <c r="F490" s="202" t="s">
        <v>5</v>
      </c>
      <c r="G490" s="202" t="s">
        <v>6</v>
      </c>
      <c r="H490" s="492"/>
      <c r="I490" s="512" t="str">
        <f t="shared" si="109"/>
        <v>Seminario RCA dr.ssa C. Di Giampietro</v>
      </c>
      <c r="J490" s="510">
        <f t="shared" si="114"/>
        <v>6</v>
      </c>
      <c r="K490" s="511">
        <f t="shared" si="111"/>
        <v>6</v>
      </c>
      <c r="L490" s="512" t="str">
        <f t="shared" si="115"/>
        <v>FINITO</v>
      </c>
      <c r="M490" s="509"/>
      <c r="N490" s="509"/>
      <c r="O490" s="509"/>
      <c r="P490" s="513"/>
    </row>
    <row r="491" spans="1:16" ht="58.5" customHeight="1">
      <c r="A491" s="205"/>
      <c r="B491" s="206">
        <v>44711</v>
      </c>
      <c r="C491" s="206">
        <v>44712</v>
      </c>
      <c r="D491" s="206">
        <v>44713</v>
      </c>
      <c r="E491" s="206">
        <v>44714</v>
      </c>
      <c r="F491" s="206">
        <v>44715</v>
      </c>
      <c r="G491" s="206">
        <v>44716</v>
      </c>
      <c r="H491" s="492"/>
      <c r="I491" s="512" t="str">
        <f t="shared" si="109"/>
        <v>LAB23ADO2</v>
      </c>
      <c r="J491" s="510">
        <f t="shared" si="114"/>
        <v>15</v>
      </c>
      <c r="K491" s="511">
        <f t="shared" si="111"/>
        <v>15</v>
      </c>
      <c r="L491" s="512" t="str">
        <f t="shared" si="115"/>
        <v>FINITO</v>
      </c>
      <c r="M491" s="509"/>
      <c r="N491" s="509"/>
      <c r="O491" s="509"/>
      <c r="P491" s="513"/>
    </row>
    <row r="492" spans="1:15" ht="58.5" customHeight="1">
      <c r="A492" s="209" t="s">
        <v>9</v>
      </c>
      <c r="B492" s="210"/>
      <c r="C492" s="210"/>
      <c r="D492" s="210"/>
      <c r="E492" s="210"/>
      <c r="F492" s="210"/>
      <c r="G492" s="210"/>
      <c r="H492" s="360"/>
      <c r="I492" s="367"/>
      <c r="J492" s="367"/>
      <c r="K492" s="367"/>
      <c r="L492" s="367"/>
      <c r="M492" s="367"/>
      <c r="N492" s="367"/>
      <c r="O492" s="367"/>
    </row>
    <row r="493" spans="1:15" ht="58.5" customHeight="1">
      <c r="A493" s="213" t="s">
        <v>10</v>
      </c>
      <c r="B493" s="246"/>
      <c r="C493" s="246"/>
      <c r="D493" s="246"/>
      <c r="E493" s="246"/>
      <c r="F493" s="246"/>
      <c r="G493" s="215"/>
      <c r="H493" s="360"/>
      <c r="I493" s="361"/>
      <c r="J493" s="361"/>
      <c r="K493" s="361"/>
      <c r="L493" s="361"/>
      <c r="M493" s="361"/>
      <c r="N493" s="361"/>
      <c r="O493" s="361"/>
    </row>
    <row r="494" spans="1:15" ht="58.5" customHeight="1">
      <c r="A494" s="213" t="s">
        <v>12</v>
      </c>
      <c r="B494" s="246"/>
      <c r="C494" s="246"/>
      <c r="D494" s="246"/>
      <c r="E494" s="246"/>
      <c r="F494" s="246"/>
      <c r="G494" s="215"/>
      <c r="H494" s="360"/>
      <c r="I494" s="361"/>
      <c r="J494" s="361"/>
      <c r="K494" s="361"/>
      <c r="L494" s="361"/>
      <c r="M494" s="361"/>
      <c r="N494" s="361"/>
      <c r="O494" s="361"/>
    </row>
    <row r="495" spans="1:15" ht="58.5" customHeight="1">
      <c r="A495" s="213" t="s">
        <v>13</v>
      </c>
      <c r="B495" s="246"/>
      <c r="C495" s="254"/>
      <c r="D495" s="246"/>
      <c r="E495" s="246"/>
      <c r="F495" s="246"/>
      <c r="G495" s="215"/>
      <c r="H495" s="360"/>
      <c r="I495" s="361"/>
      <c r="J495" s="361"/>
      <c r="K495" s="361"/>
      <c r="L495" s="361"/>
      <c r="M495" s="361"/>
      <c r="N495" s="361"/>
      <c r="O495" s="361"/>
    </row>
    <row r="496" spans="1:15" ht="58.5" customHeight="1">
      <c r="A496" s="218"/>
      <c r="B496" s="210"/>
      <c r="C496" s="210"/>
      <c r="D496" s="246"/>
      <c r="E496" s="246"/>
      <c r="F496" s="246"/>
      <c r="G496" s="215"/>
      <c r="H496" s="360"/>
      <c r="I496" s="361"/>
      <c r="J496" s="361"/>
      <c r="K496" s="361"/>
      <c r="L496" s="361"/>
      <c r="M496" s="361"/>
      <c r="N496" s="361"/>
      <c r="O496" s="361"/>
    </row>
    <row r="497" spans="1:15" ht="58.5" customHeight="1">
      <c r="A497" s="213" t="s">
        <v>14</v>
      </c>
      <c r="B497" s="215"/>
      <c r="C497" s="246"/>
      <c r="D497" s="246"/>
      <c r="E497" s="246"/>
      <c r="F497" s="246"/>
      <c r="G497" s="215"/>
      <c r="H497" s="360"/>
      <c r="I497" s="361"/>
      <c r="J497" s="361"/>
      <c r="K497" s="361"/>
      <c r="L497" s="361"/>
      <c r="M497" s="361"/>
      <c r="N497" s="361"/>
      <c r="O497" s="361"/>
    </row>
    <row r="498" spans="1:15" ht="58.5" customHeight="1">
      <c r="A498" s="213" t="s">
        <v>16</v>
      </c>
      <c r="B498" s="215"/>
      <c r="C498" s="246"/>
      <c r="D498" s="246"/>
      <c r="E498" s="246"/>
      <c r="F498" s="246"/>
      <c r="G498" s="215"/>
      <c r="H498" s="360"/>
      <c r="I498" s="361"/>
      <c r="J498" s="361"/>
      <c r="K498" s="361"/>
      <c r="L498" s="361"/>
      <c r="M498" s="361"/>
      <c r="N498" s="361"/>
      <c r="O498" s="361"/>
    </row>
    <row r="499" spans="1:15" ht="58.5" customHeight="1">
      <c r="A499" s="213" t="s">
        <v>17</v>
      </c>
      <c r="B499" s="215"/>
      <c r="C499" s="246"/>
      <c r="D499" s="246"/>
      <c r="E499" s="246"/>
      <c r="F499" s="246"/>
      <c r="G499" s="215"/>
      <c r="H499" s="360"/>
      <c r="I499" s="361"/>
      <c r="J499" s="361"/>
      <c r="K499" s="361"/>
      <c r="L499" s="361"/>
      <c r="M499" s="361"/>
      <c r="N499" s="361"/>
      <c r="O499" s="361"/>
    </row>
    <row r="500" spans="1:15" ht="58.5" customHeight="1">
      <c r="A500" s="222"/>
      <c r="B500" s="210"/>
      <c r="C500" s="555" t="s">
        <v>251</v>
      </c>
      <c r="D500" s="246"/>
      <c r="E500" s="246"/>
      <c r="F500" s="246"/>
      <c r="G500" s="243"/>
      <c r="H500" s="360"/>
      <c r="I500" s="361"/>
      <c r="J500" s="361"/>
      <c r="K500" s="361"/>
      <c r="L500" s="361"/>
      <c r="M500" s="361"/>
      <c r="N500" s="361"/>
      <c r="O500" s="361"/>
    </row>
    <row r="501" spans="1:15" ht="58.5" customHeight="1">
      <c r="A501" s="222"/>
      <c r="B501" s="246"/>
      <c r="C501" s="210"/>
      <c r="D501" s="210"/>
      <c r="E501" s="243"/>
      <c r="F501" s="246"/>
      <c r="G501" s="243"/>
      <c r="H501" s="360"/>
      <c r="I501" s="361"/>
      <c r="J501" s="361"/>
      <c r="K501" s="361"/>
      <c r="L501" s="361"/>
      <c r="M501" s="361"/>
      <c r="N501" s="361"/>
      <c r="O501" s="361"/>
    </row>
    <row r="502" spans="1:15" ht="58.5" customHeight="1">
      <c r="A502" s="213" t="s">
        <v>18</v>
      </c>
      <c r="B502" s="246"/>
      <c r="C502" s="210"/>
      <c r="D502" s="248"/>
      <c r="E502" s="210"/>
      <c r="F502" s="248"/>
      <c r="G502" s="243"/>
      <c r="H502" s="360"/>
      <c r="I502" s="361"/>
      <c r="J502" s="361"/>
      <c r="K502" s="361"/>
      <c r="L502" s="361"/>
      <c r="M502" s="361"/>
      <c r="N502" s="361"/>
      <c r="O502" s="361"/>
    </row>
    <row r="503" spans="1:15" ht="58.5" customHeight="1">
      <c r="A503" s="213" t="s">
        <v>19</v>
      </c>
      <c r="B503" s="246"/>
      <c r="C503" s="210"/>
      <c r="D503" s="248"/>
      <c r="E503" s="210"/>
      <c r="F503" s="248"/>
      <c r="G503" s="243"/>
      <c r="H503" s="360"/>
      <c r="I503" s="361"/>
      <c r="J503" s="361"/>
      <c r="K503" s="361"/>
      <c r="L503" s="361"/>
      <c r="M503" s="361"/>
      <c r="N503" s="361"/>
      <c r="O503" s="361"/>
    </row>
    <row r="504" spans="1:15" ht="58.5" customHeight="1">
      <c r="A504" s="213" t="s">
        <v>20</v>
      </c>
      <c r="B504" s="246"/>
      <c r="C504" s="210"/>
      <c r="D504" s="248"/>
      <c r="E504" s="210"/>
      <c r="F504" s="248"/>
      <c r="G504" s="243"/>
      <c r="H504" s="360"/>
      <c r="I504" s="361"/>
      <c r="J504" s="361"/>
      <c r="K504" s="361"/>
      <c r="L504" s="361"/>
      <c r="M504" s="361"/>
      <c r="N504" s="361"/>
      <c r="O504" s="361"/>
    </row>
    <row r="505" spans="1:15" ht="58.5" customHeight="1">
      <c r="A505" s="227"/>
      <c r="B505" s="210"/>
      <c r="C505" s="210"/>
      <c r="D505" s="246"/>
      <c r="E505" s="243"/>
      <c r="F505" s="246"/>
      <c r="G505" s="243"/>
      <c r="H505" s="360"/>
      <c r="I505" s="361"/>
      <c r="J505" s="361"/>
      <c r="K505" s="361"/>
      <c r="L505" s="361"/>
      <c r="M505" s="361"/>
      <c r="N505" s="361"/>
      <c r="O505" s="361"/>
    </row>
    <row r="506" spans="1:15" ht="58.5" customHeight="1">
      <c r="A506" s="227"/>
      <c r="B506" s="248"/>
      <c r="C506" s="254"/>
      <c r="D506" s="246"/>
      <c r="E506" s="246"/>
      <c r="F506" s="246"/>
      <c r="G506" s="246"/>
      <c r="H506" s="360"/>
      <c r="I506" s="361"/>
      <c r="J506" s="361"/>
      <c r="K506" s="361"/>
      <c r="L506" s="361"/>
      <c r="M506" s="361"/>
      <c r="N506" s="361"/>
      <c r="O506" s="361"/>
    </row>
    <row r="507" spans="1:15" ht="58.5" customHeight="1">
      <c r="A507" s="227"/>
      <c r="B507" s="248"/>
      <c r="C507" s="254"/>
      <c r="D507" s="254"/>
      <c r="E507" s="254"/>
      <c r="F507" s="254"/>
      <c r="G507" s="254"/>
      <c r="H507" s="360"/>
      <c r="I507" s="361"/>
      <c r="J507" s="361"/>
      <c r="K507" s="361"/>
      <c r="L507" s="361"/>
      <c r="M507" s="361"/>
      <c r="N507" s="361"/>
      <c r="O507" s="361"/>
    </row>
    <row r="508" spans="1:15" ht="58.5" customHeight="1">
      <c r="A508" s="227"/>
      <c r="B508" s="248"/>
      <c r="C508" s="254"/>
      <c r="D508" s="254"/>
      <c r="E508" s="254"/>
      <c r="F508" s="254"/>
      <c r="G508" s="254"/>
      <c r="H508" s="360"/>
      <c r="I508" s="361"/>
      <c r="J508" s="361"/>
      <c r="K508" s="361"/>
      <c r="L508" s="361"/>
      <c r="M508" s="361"/>
      <c r="N508" s="361"/>
      <c r="O508" s="361"/>
    </row>
    <row r="509" spans="1:15" ht="58.5" customHeight="1">
      <c r="A509" s="227"/>
      <c r="B509" s="248"/>
      <c r="C509" s="254"/>
      <c r="D509" s="254"/>
      <c r="E509" s="254"/>
      <c r="F509" s="254"/>
      <c r="G509" s="254"/>
      <c r="H509" s="360"/>
      <c r="I509" s="361"/>
      <c r="J509" s="361"/>
      <c r="K509" s="361"/>
      <c r="L509" s="361"/>
      <c r="M509" s="361"/>
      <c r="N509" s="361"/>
      <c r="O509" s="361"/>
    </row>
    <row r="510" spans="1:15" ht="58.5" customHeight="1">
      <c r="A510" s="227"/>
      <c r="B510" s="210"/>
      <c r="C510" s="254"/>
      <c r="D510" s="254"/>
      <c r="E510" s="254"/>
      <c r="F510" s="254"/>
      <c r="G510" s="254"/>
      <c r="H510" s="360"/>
      <c r="I510" s="361"/>
      <c r="J510" s="361"/>
      <c r="K510" s="361"/>
      <c r="L510" s="361"/>
      <c r="M510" s="361"/>
      <c r="N510" s="361"/>
      <c r="O510" s="361"/>
    </row>
    <row r="511" spans="1:15" ht="58.5" customHeight="1">
      <c r="A511" s="262"/>
      <c r="B511" s="246"/>
      <c r="C511" s="254"/>
      <c r="D511" s="254"/>
      <c r="E511" s="254"/>
      <c r="F511" s="254"/>
      <c r="G511" s="254"/>
      <c r="H511" s="360"/>
      <c r="I511" s="361"/>
      <c r="J511" s="361"/>
      <c r="K511" s="361"/>
      <c r="L511" s="361"/>
      <c r="M511" s="361"/>
      <c r="N511" s="361"/>
      <c r="O511" s="361"/>
    </row>
    <row r="512" spans="1:15" ht="58.5" customHeight="1">
      <c r="A512" s="263"/>
      <c r="B512" s="246"/>
      <c r="C512" s="246"/>
      <c r="D512" s="246"/>
      <c r="E512" s="246"/>
      <c r="F512" s="246"/>
      <c r="G512" s="246"/>
      <c r="H512" s="360"/>
      <c r="I512" s="361"/>
      <c r="J512" s="361"/>
      <c r="K512" s="361"/>
      <c r="L512" s="361"/>
      <c r="M512" s="361"/>
      <c r="N512" s="361"/>
      <c r="O512" s="361"/>
    </row>
    <row r="513" spans="1:15" ht="58.5" customHeight="1">
      <c r="A513" s="257"/>
      <c r="B513" s="202" t="s">
        <v>1</v>
      </c>
      <c r="C513" s="202" t="s">
        <v>2</v>
      </c>
      <c r="D513" s="202" t="s">
        <v>3</v>
      </c>
      <c r="E513" s="202" t="s">
        <v>4</v>
      </c>
      <c r="F513" s="202" t="s">
        <v>5</v>
      </c>
      <c r="G513" s="202" t="s">
        <v>6</v>
      </c>
      <c r="H513" s="360"/>
      <c r="I513" s="361"/>
      <c r="J513" s="361"/>
      <c r="K513" s="361"/>
      <c r="L513" s="361"/>
      <c r="M513" s="361"/>
      <c r="N513" s="361"/>
      <c r="O513" s="361"/>
    </row>
    <row r="514" spans="1:15" ht="58.5" customHeight="1">
      <c r="A514" s="205"/>
      <c r="B514" s="206">
        <v>44718</v>
      </c>
      <c r="C514" s="206">
        <v>44719</v>
      </c>
      <c r="D514" s="206">
        <v>44720</v>
      </c>
      <c r="E514" s="206">
        <v>44721</v>
      </c>
      <c r="F514" s="206">
        <v>44722</v>
      </c>
      <c r="G514" s="206">
        <v>44723</v>
      </c>
      <c r="H514" s="360"/>
      <c r="I514" s="361"/>
      <c r="J514" s="361"/>
      <c r="K514" s="361"/>
      <c r="L514" s="361"/>
      <c r="M514" s="361"/>
      <c r="N514" s="361"/>
      <c r="O514" s="361"/>
    </row>
    <row r="515" spans="1:15" ht="58.5" customHeight="1">
      <c r="A515" s="209" t="s">
        <v>9</v>
      </c>
      <c r="B515" s="210"/>
      <c r="C515" s="210"/>
      <c r="D515" s="210"/>
      <c r="E515" s="210"/>
      <c r="F515" s="210"/>
      <c r="G515" s="210"/>
      <c r="H515" s="360"/>
      <c r="I515" s="361"/>
      <c r="J515" s="361"/>
      <c r="K515" s="361"/>
      <c r="L515" s="361"/>
      <c r="M515" s="361"/>
      <c r="N515" s="361"/>
      <c r="O515" s="361"/>
    </row>
    <row r="516" spans="1:15" ht="58.5" customHeight="1">
      <c r="A516" s="213" t="s">
        <v>10</v>
      </c>
      <c r="B516" s="246"/>
      <c r="C516" s="246"/>
      <c r="D516" s="246"/>
      <c r="E516" s="246"/>
      <c r="F516" s="246"/>
      <c r="G516" s="215"/>
      <c r="H516" s="360"/>
      <c r="I516" s="361"/>
      <c r="J516" s="361"/>
      <c r="K516" s="361"/>
      <c r="L516" s="361"/>
      <c r="M516" s="361"/>
      <c r="N516" s="361"/>
      <c r="O516" s="361"/>
    </row>
    <row r="517" spans="1:15" ht="58.5" customHeight="1">
      <c r="A517" s="213" t="s">
        <v>12</v>
      </c>
      <c r="B517" s="246"/>
      <c r="C517" s="246"/>
      <c r="D517" s="246"/>
      <c r="E517" s="246"/>
      <c r="F517" s="246"/>
      <c r="G517" s="215"/>
      <c r="H517" s="360"/>
      <c r="I517" s="361"/>
      <c r="J517" s="361"/>
      <c r="K517" s="361"/>
      <c r="L517" s="361"/>
      <c r="M517" s="361"/>
      <c r="N517" s="361"/>
      <c r="O517" s="361"/>
    </row>
    <row r="518" spans="1:15" ht="58.5" customHeight="1">
      <c r="A518" s="213" t="s">
        <v>13</v>
      </c>
      <c r="B518" s="246"/>
      <c r="C518" s="254"/>
      <c r="D518" s="246"/>
      <c r="E518" s="246"/>
      <c r="F518" s="246"/>
      <c r="G518" s="215"/>
      <c r="H518" s="360"/>
      <c r="I518" s="361"/>
      <c r="J518" s="361"/>
      <c r="K518" s="361"/>
      <c r="L518" s="361"/>
      <c r="M518" s="361"/>
      <c r="N518" s="361"/>
      <c r="O518" s="361"/>
    </row>
    <row r="519" spans="1:15" ht="58.5" customHeight="1">
      <c r="A519" s="218"/>
      <c r="B519" s="210"/>
      <c r="C519" s="210"/>
      <c r="D519" s="246"/>
      <c r="E519" s="246"/>
      <c r="F519" s="246"/>
      <c r="G519" s="215"/>
      <c r="H519" s="360"/>
      <c r="I519" s="361"/>
      <c r="J519" s="361"/>
      <c r="K519" s="361"/>
      <c r="L519" s="361"/>
      <c r="M519" s="361"/>
      <c r="N519" s="361"/>
      <c r="O519" s="361"/>
    </row>
    <row r="520" spans="1:15" ht="58.5" customHeight="1">
      <c r="A520" s="213" t="s">
        <v>14</v>
      </c>
      <c r="B520" s="215"/>
      <c r="C520" s="246"/>
      <c r="D520" s="246"/>
      <c r="E520" s="246"/>
      <c r="F520" s="246"/>
      <c r="G520" s="215"/>
      <c r="H520" s="360"/>
      <c r="I520" s="361"/>
      <c r="J520" s="361"/>
      <c r="K520" s="361"/>
      <c r="L520" s="361"/>
      <c r="M520" s="361"/>
      <c r="N520" s="361"/>
      <c r="O520" s="361"/>
    </row>
    <row r="521" spans="1:15" ht="58.5" customHeight="1">
      <c r="A521" s="213" t="s">
        <v>16</v>
      </c>
      <c r="B521" s="215"/>
      <c r="C521" s="246"/>
      <c r="D521" s="246"/>
      <c r="E521" s="246"/>
      <c r="F521" s="246"/>
      <c r="G521" s="215"/>
      <c r="H521" s="360"/>
      <c r="I521" s="361"/>
      <c r="J521" s="361"/>
      <c r="K521" s="361"/>
      <c r="L521" s="361"/>
      <c r="M521" s="361"/>
      <c r="N521" s="361"/>
      <c r="O521" s="361"/>
    </row>
    <row r="522" spans="1:15" ht="58.5" customHeight="1">
      <c r="A522" s="213" t="s">
        <v>17</v>
      </c>
      <c r="B522" s="215"/>
      <c r="C522" s="246"/>
      <c r="D522" s="246"/>
      <c r="E522" s="246"/>
      <c r="F522" s="246"/>
      <c r="G522" s="215"/>
      <c r="H522" s="360"/>
      <c r="I522" s="361"/>
      <c r="J522" s="361"/>
      <c r="K522" s="361"/>
      <c r="L522" s="361"/>
      <c r="M522" s="361"/>
      <c r="N522" s="361"/>
      <c r="O522" s="361"/>
    </row>
    <row r="523" spans="1:15" ht="58.5" customHeight="1">
      <c r="A523" s="222"/>
      <c r="B523" s="210"/>
      <c r="C523" s="246"/>
      <c r="D523" s="246"/>
      <c r="E523" s="246"/>
      <c r="F523" s="246"/>
      <c r="G523" s="243"/>
      <c r="H523" s="360"/>
      <c r="I523" s="361"/>
      <c r="J523" s="361"/>
      <c r="K523" s="361"/>
      <c r="L523" s="361"/>
      <c r="M523" s="361"/>
      <c r="N523" s="361"/>
      <c r="O523" s="361"/>
    </row>
    <row r="524" spans="1:15" ht="58.5" customHeight="1">
      <c r="A524" s="222"/>
      <c r="B524" s="246"/>
      <c r="C524" s="210"/>
      <c r="D524" s="210"/>
      <c r="E524" s="243"/>
      <c r="F524" s="246"/>
      <c r="G524" s="243"/>
      <c r="H524" s="360"/>
      <c r="I524" s="361"/>
      <c r="J524" s="361"/>
      <c r="K524" s="361"/>
      <c r="L524" s="361"/>
      <c r="M524" s="361"/>
      <c r="N524" s="361"/>
      <c r="O524" s="361"/>
    </row>
    <row r="525" spans="1:15" ht="58.5" customHeight="1">
      <c r="A525" s="213" t="s">
        <v>18</v>
      </c>
      <c r="B525" s="246"/>
      <c r="C525" s="210"/>
      <c r="D525" s="248"/>
      <c r="E525" s="210"/>
      <c r="F525" s="248"/>
      <c r="G525" s="243"/>
      <c r="H525" s="360"/>
      <c r="I525" s="361"/>
      <c r="J525" s="361"/>
      <c r="K525" s="361"/>
      <c r="L525" s="361"/>
      <c r="M525" s="361"/>
      <c r="N525" s="361"/>
      <c r="O525" s="361"/>
    </row>
    <row r="526" spans="1:15" ht="58.5" customHeight="1">
      <c r="A526" s="213" t="s">
        <v>19</v>
      </c>
      <c r="B526" s="246"/>
      <c r="C526" s="210"/>
      <c r="D526" s="248"/>
      <c r="E526" s="210"/>
      <c r="F526" s="248"/>
      <c r="G526" s="243"/>
      <c r="H526" s="360"/>
      <c r="I526" s="361"/>
      <c r="J526" s="361"/>
      <c r="K526" s="361"/>
      <c r="L526" s="361"/>
      <c r="M526" s="361"/>
      <c r="N526" s="361"/>
      <c r="O526" s="361"/>
    </row>
    <row r="527" spans="1:15" ht="58.5" customHeight="1">
      <c r="A527" s="213" t="s">
        <v>20</v>
      </c>
      <c r="B527" s="246"/>
      <c r="C527" s="210"/>
      <c r="D527" s="248"/>
      <c r="E527" s="210"/>
      <c r="F527" s="248"/>
      <c r="G527" s="243"/>
      <c r="H527" s="360"/>
      <c r="I527" s="361"/>
      <c r="J527" s="361"/>
      <c r="K527" s="361"/>
      <c r="L527" s="361"/>
      <c r="M527" s="361"/>
      <c r="N527" s="361"/>
      <c r="O527" s="361"/>
    </row>
    <row r="528" spans="1:15" ht="58.5" customHeight="1">
      <c r="A528" s="227"/>
      <c r="B528" s="210"/>
      <c r="C528" s="210"/>
      <c r="D528" s="246"/>
      <c r="E528" s="243"/>
      <c r="F528" s="246"/>
      <c r="G528" s="243"/>
      <c r="H528" s="360"/>
      <c r="I528" s="361"/>
      <c r="J528" s="361"/>
      <c r="K528" s="361"/>
      <c r="L528" s="361"/>
      <c r="M528" s="361"/>
      <c r="N528" s="361"/>
      <c r="O528" s="361"/>
    </row>
    <row r="529" spans="1:15" ht="58.5" customHeight="1">
      <c r="A529" s="227"/>
      <c r="B529" s="248"/>
      <c r="C529" s="254"/>
      <c r="D529" s="246"/>
      <c r="E529" s="246"/>
      <c r="F529" s="246"/>
      <c r="G529" s="246"/>
      <c r="H529" s="360"/>
      <c r="I529" s="361"/>
      <c r="J529" s="361"/>
      <c r="K529" s="361"/>
      <c r="L529" s="361"/>
      <c r="M529" s="361"/>
      <c r="N529" s="361"/>
      <c r="O529" s="361"/>
    </row>
    <row r="530" spans="1:15" ht="58.5" customHeight="1">
      <c r="A530" s="227"/>
      <c r="B530" s="248"/>
      <c r="C530" s="254"/>
      <c r="D530" s="254"/>
      <c r="E530" s="254"/>
      <c r="F530" s="254"/>
      <c r="G530" s="254"/>
      <c r="H530" s="360"/>
      <c r="I530" s="361"/>
      <c r="J530" s="361"/>
      <c r="K530" s="361"/>
      <c r="L530" s="361"/>
      <c r="M530" s="361"/>
      <c r="N530" s="361"/>
      <c r="O530" s="361"/>
    </row>
    <row r="531" spans="1:15" ht="58.5" customHeight="1">
      <c r="A531" s="227"/>
      <c r="B531" s="248"/>
      <c r="C531" s="254"/>
      <c r="D531" s="254"/>
      <c r="E531" s="254"/>
      <c r="F531" s="254"/>
      <c r="G531" s="254"/>
      <c r="H531" s="360"/>
      <c r="I531" s="361"/>
      <c r="J531" s="361"/>
      <c r="K531" s="361"/>
      <c r="L531" s="361"/>
      <c r="M531" s="361"/>
      <c r="N531" s="361"/>
      <c r="O531" s="361"/>
    </row>
    <row r="532" spans="1:15" ht="58.5" customHeight="1">
      <c r="A532" s="227"/>
      <c r="B532" s="248"/>
      <c r="C532" s="254"/>
      <c r="D532" s="254"/>
      <c r="E532" s="254"/>
      <c r="F532" s="254"/>
      <c r="G532" s="254"/>
      <c r="H532" s="360"/>
      <c r="I532" s="361"/>
      <c r="J532" s="361"/>
      <c r="K532" s="361"/>
      <c r="L532" s="361"/>
      <c r="M532" s="361"/>
      <c r="N532" s="361"/>
      <c r="O532" s="361"/>
    </row>
    <row r="533" spans="1:15" ht="58.5" customHeight="1">
      <c r="A533" s="227"/>
      <c r="B533" s="210"/>
      <c r="C533" s="254"/>
      <c r="D533" s="254"/>
      <c r="E533" s="254"/>
      <c r="F533" s="254"/>
      <c r="G533" s="254"/>
      <c r="H533" s="360"/>
      <c r="I533" s="361"/>
      <c r="J533" s="361"/>
      <c r="K533" s="361"/>
      <c r="L533" s="361"/>
      <c r="M533" s="361"/>
      <c r="N533" s="361"/>
      <c r="O533" s="361"/>
    </row>
    <row r="534" spans="1:15" ht="58.5" customHeight="1">
      <c r="A534" s="262"/>
      <c r="B534" s="246"/>
      <c r="C534" s="254"/>
      <c r="D534" s="254"/>
      <c r="E534" s="254"/>
      <c r="F534" s="254"/>
      <c r="G534" s="254"/>
      <c r="H534" s="360"/>
      <c r="I534" s="361"/>
      <c r="J534" s="361"/>
      <c r="K534" s="361"/>
      <c r="L534" s="361"/>
      <c r="M534" s="361"/>
      <c r="N534" s="361"/>
      <c r="O534" s="361"/>
    </row>
    <row r="535" spans="1:15" ht="58.5" customHeight="1">
      <c r="A535" s="263"/>
      <c r="B535" s="246"/>
      <c r="C535" s="246"/>
      <c r="D535" s="246"/>
      <c r="E535" s="246"/>
      <c r="F535" s="246"/>
      <c r="G535" s="246"/>
      <c r="H535" s="360"/>
      <c r="I535" s="361"/>
      <c r="J535" s="361"/>
      <c r="K535" s="361"/>
      <c r="L535" s="361"/>
      <c r="M535" s="361"/>
      <c r="N535" s="361"/>
      <c r="O535" s="361"/>
    </row>
    <row r="536" spans="1:15" ht="58.5" customHeight="1">
      <c r="A536" s="258"/>
      <c r="B536" s="206">
        <v>44725</v>
      </c>
      <c r="C536" s="206">
        <v>44726</v>
      </c>
      <c r="D536" s="206">
        <v>44727</v>
      </c>
      <c r="E536" s="206">
        <v>44364</v>
      </c>
      <c r="F536" s="206">
        <v>44365</v>
      </c>
      <c r="G536" s="206">
        <v>44366</v>
      </c>
      <c r="H536" s="360"/>
      <c r="I536" s="361"/>
      <c r="J536" s="361"/>
      <c r="K536" s="361"/>
      <c r="L536" s="361"/>
      <c r="M536" s="361"/>
      <c r="N536" s="361"/>
      <c r="O536" s="361"/>
    </row>
    <row r="537" spans="1:15" ht="58.5" customHeight="1">
      <c r="A537" s="209" t="s">
        <v>9</v>
      </c>
      <c r="B537" s="210"/>
      <c r="C537" s="210"/>
      <c r="D537" s="210"/>
      <c r="E537" s="210"/>
      <c r="F537" s="210"/>
      <c r="G537" s="210"/>
      <c r="H537" s="360"/>
      <c r="I537" s="361"/>
      <c r="J537" s="361"/>
      <c r="K537" s="361"/>
      <c r="L537" s="361"/>
      <c r="M537" s="361"/>
      <c r="N537" s="361"/>
      <c r="O537" s="361"/>
    </row>
    <row r="538" spans="1:15" ht="58.5" customHeight="1">
      <c r="A538" s="213" t="s">
        <v>10</v>
      </c>
      <c r="B538" s="246"/>
      <c r="C538" s="246"/>
      <c r="D538" s="246"/>
      <c r="E538" s="246"/>
      <c r="F538" s="246"/>
      <c r="G538" s="215"/>
      <c r="H538" s="360"/>
      <c r="I538" s="361"/>
      <c r="J538" s="361"/>
      <c r="K538" s="361"/>
      <c r="L538" s="361"/>
      <c r="M538" s="361"/>
      <c r="N538" s="361"/>
      <c r="O538" s="361"/>
    </row>
    <row r="539" spans="1:15" ht="58.5" customHeight="1">
      <c r="A539" s="213" t="s">
        <v>12</v>
      </c>
      <c r="B539" s="246"/>
      <c r="C539" s="246"/>
      <c r="D539" s="246"/>
      <c r="E539" s="246"/>
      <c r="F539" s="246"/>
      <c r="G539" s="215"/>
      <c r="H539" s="360"/>
      <c r="I539" s="361"/>
      <c r="J539" s="361"/>
      <c r="K539" s="361"/>
      <c r="L539" s="361"/>
      <c r="M539" s="361"/>
      <c r="N539" s="361"/>
      <c r="O539" s="361"/>
    </row>
    <row r="540" spans="1:15" ht="58.5" customHeight="1">
      <c r="A540" s="213" t="s">
        <v>13</v>
      </c>
      <c r="B540" s="246"/>
      <c r="C540" s="254"/>
      <c r="D540" s="246"/>
      <c r="E540" s="246"/>
      <c r="F540" s="246"/>
      <c r="G540" s="215"/>
      <c r="H540" s="360"/>
      <c r="I540" s="361"/>
      <c r="J540" s="361"/>
      <c r="K540" s="361"/>
      <c r="L540" s="361"/>
      <c r="M540" s="361"/>
      <c r="N540" s="361"/>
      <c r="O540" s="361"/>
    </row>
    <row r="541" spans="1:15" ht="58.5" customHeight="1">
      <c r="A541" s="218"/>
      <c r="B541" s="210"/>
      <c r="C541" s="210"/>
      <c r="D541" s="246"/>
      <c r="E541" s="246"/>
      <c r="F541" s="246"/>
      <c r="G541" s="215"/>
      <c r="H541" s="360"/>
      <c r="I541" s="361"/>
      <c r="J541" s="361"/>
      <c r="K541" s="361"/>
      <c r="L541" s="361"/>
      <c r="M541" s="361"/>
      <c r="N541" s="361"/>
      <c r="O541" s="361"/>
    </row>
    <row r="542" spans="1:15" ht="58.5" customHeight="1">
      <c r="A542" s="213" t="s">
        <v>14</v>
      </c>
      <c r="B542" s="215"/>
      <c r="C542" s="246"/>
      <c r="D542" s="246"/>
      <c r="E542" s="246"/>
      <c r="F542" s="246"/>
      <c r="G542" s="215"/>
      <c r="H542" s="360"/>
      <c r="I542" s="361"/>
      <c r="J542" s="361"/>
      <c r="K542" s="361"/>
      <c r="L542" s="361"/>
      <c r="M542" s="361"/>
      <c r="N542" s="361"/>
      <c r="O542" s="361"/>
    </row>
    <row r="543" spans="1:15" ht="58.5" customHeight="1">
      <c r="A543" s="213" t="s">
        <v>16</v>
      </c>
      <c r="B543" s="215"/>
      <c r="C543" s="246"/>
      <c r="D543" s="246"/>
      <c r="E543" s="246"/>
      <c r="F543" s="246"/>
      <c r="G543" s="215"/>
      <c r="H543" s="360"/>
      <c r="I543" s="361"/>
      <c r="J543" s="361"/>
      <c r="K543" s="361"/>
      <c r="L543" s="361"/>
      <c r="M543" s="361"/>
      <c r="N543" s="361"/>
      <c r="O543" s="361"/>
    </row>
    <row r="544" spans="1:15" ht="58.5" customHeight="1">
      <c r="A544" s="213" t="s">
        <v>17</v>
      </c>
      <c r="B544" s="215"/>
      <c r="C544" s="246"/>
      <c r="D544" s="246"/>
      <c r="E544" s="246"/>
      <c r="F544" s="246"/>
      <c r="G544" s="215"/>
      <c r="H544" s="360"/>
      <c r="I544" s="361"/>
      <c r="J544" s="361"/>
      <c r="K544" s="361"/>
      <c r="L544" s="361"/>
      <c r="M544" s="361"/>
      <c r="N544" s="361"/>
      <c r="O544" s="361"/>
    </row>
    <row r="545" spans="1:15" ht="58.5" customHeight="1">
      <c r="A545" s="222"/>
      <c r="B545" s="210"/>
      <c r="C545" s="246"/>
      <c r="D545" s="246"/>
      <c r="E545" s="246"/>
      <c r="F545" s="246"/>
      <c r="G545" s="243"/>
      <c r="H545" s="360"/>
      <c r="I545" s="361"/>
      <c r="J545" s="361"/>
      <c r="K545" s="361"/>
      <c r="L545" s="361"/>
      <c r="M545" s="361"/>
      <c r="N545" s="361"/>
      <c r="O545" s="361"/>
    </row>
    <row r="546" spans="1:15" ht="58.5" customHeight="1">
      <c r="A546" s="222"/>
      <c r="B546" s="246"/>
      <c r="C546" s="210"/>
      <c r="D546" s="210"/>
      <c r="E546" s="243"/>
      <c r="F546" s="246"/>
      <c r="G546" s="243"/>
      <c r="H546" s="360"/>
      <c r="I546" s="361"/>
      <c r="J546" s="361"/>
      <c r="K546" s="361"/>
      <c r="L546" s="361"/>
      <c r="M546" s="361"/>
      <c r="N546" s="361"/>
      <c r="O546" s="361"/>
    </row>
    <row r="547" spans="1:15" ht="58.5" customHeight="1">
      <c r="A547" s="213" t="s">
        <v>18</v>
      </c>
      <c r="B547" s="246"/>
      <c r="C547" s="210"/>
      <c r="D547" s="248"/>
      <c r="E547" s="210"/>
      <c r="F547" s="248"/>
      <c r="G547" s="243"/>
      <c r="H547" s="360"/>
      <c r="I547" s="361"/>
      <c r="J547" s="361"/>
      <c r="K547" s="361"/>
      <c r="L547" s="361"/>
      <c r="M547" s="361"/>
      <c r="N547" s="361"/>
      <c r="O547" s="361"/>
    </row>
    <row r="548" spans="1:15" ht="58.5" customHeight="1">
      <c r="A548" s="213" t="s">
        <v>19</v>
      </c>
      <c r="B548" s="246"/>
      <c r="C548" s="210"/>
      <c r="D548" s="248"/>
      <c r="E548" s="210"/>
      <c r="F548" s="248"/>
      <c r="G548" s="243"/>
      <c r="H548" s="360"/>
      <c r="I548" s="361"/>
      <c r="J548" s="361"/>
      <c r="K548" s="361"/>
      <c r="L548" s="361"/>
      <c r="M548" s="361"/>
      <c r="N548" s="361"/>
      <c r="O548" s="361"/>
    </row>
    <row r="549" spans="1:15" ht="58.5" customHeight="1">
      <c r="A549" s="213" t="s">
        <v>20</v>
      </c>
      <c r="B549" s="246"/>
      <c r="C549" s="210"/>
      <c r="D549" s="248"/>
      <c r="E549" s="210"/>
      <c r="F549" s="248"/>
      <c r="G549" s="243"/>
      <c r="H549" s="360"/>
      <c r="I549" s="361"/>
      <c r="J549" s="361"/>
      <c r="K549" s="361"/>
      <c r="L549" s="361"/>
      <c r="M549" s="361"/>
      <c r="N549" s="361"/>
      <c r="O549" s="361"/>
    </row>
    <row r="550" spans="1:15" ht="58.5" customHeight="1">
      <c r="A550" s="227"/>
      <c r="B550" s="210"/>
      <c r="C550" s="210"/>
      <c r="D550" s="246"/>
      <c r="E550" s="243"/>
      <c r="F550" s="246"/>
      <c r="G550" s="243"/>
      <c r="H550" s="360"/>
      <c r="I550" s="361"/>
      <c r="J550" s="361"/>
      <c r="K550" s="361"/>
      <c r="L550" s="361"/>
      <c r="M550" s="361"/>
      <c r="N550" s="361"/>
      <c r="O550" s="361"/>
    </row>
    <row r="551" spans="1:15" ht="58.5" customHeight="1">
      <c r="A551" s="227"/>
      <c r="B551" s="248"/>
      <c r="C551" s="254"/>
      <c r="D551" s="246"/>
      <c r="E551" s="246"/>
      <c r="F551" s="246"/>
      <c r="G551" s="246"/>
      <c r="H551" s="360"/>
      <c r="I551" s="361"/>
      <c r="J551" s="361"/>
      <c r="K551" s="361"/>
      <c r="L551" s="361"/>
      <c r="M551" s="361"/>
      <c r="N551" s="361"/>
      <c r="O551" s="361"/>
    </row>
    <row r="552" spans="1:15" ht="58.5" customHeight="1">
      <c r="A552" s="227"/>
      <c r="B552" s="248"/>
      <c r="C552" s="254"/>
      <c r="D552" s="254"/>
      <c r="E552" s="254"/>
      <c r="F552" s="254"/>
      <c r="G552" s="254"/>
      <c r="H552" s="360"/>
      <c r="I552" s="361"/>
      <c r="J552" s="361"/>
      <c r="K552" s="361"/>
      <c r="L552" s="361"/>
      <c r="M552" s="361"/>
      <c r="N552" s="361"/>
      <c r="O552" s="361"/>
    </row>
    <row r="553" spans="1:15" ht="58.5" customHeight="1">
      <c r="A553" s="227"/>
      <c r="B553" s="248"/>
      <c r="C553" s="254"/>
      <c r="D553" s="254"/>
      <c r="E553" s="254"/>
      <c r="F553" s="254"/>
      <c r="G553" s="254"/>
      <c r="H553" s="360"/>
      <c r="I553" s="361"/>
      <c r="J553" s="361"/>
      <c r="K553" s="361"/>
      <c r="L553" s="361"/>
      <c r="M553" s="361"/>
      <c r="N553" s="361"/>
      <c r="O553" s="361"/>
    </row>
    <row r="554" spans="1:15" ht="58.5" customHeight="1">
      <c r="A554" s="227"/>
      <c r="B554" s="248"/>
      <c r="C554" s="254"/>
      <c r="D554" s="254"/>
      <c r="E554" s="254"/>
      <c r="F554" s="254"/>
      <c r="G554" s="254"/>
      <c r="H554" s="360"/>
      <c r="I554" s="361"/>
      <c r="J554" s="361"/>
      <c r="K554" s="361"/>
      <c r="L554" s="361"/>
      <c r="M554" s="361"/>
      <c r="N554" s="361"/>
      <c r="O554" s="361"/>
    </row>
    <row r="555" spans="1:15" ht="58.5" customHeight="1">
      <c r="A555" s="227"/>
      <c r="B555" s="210"/>
      <c r="C555" s="254"/>
      <c r="D555" s="254"/>
      <c r="E555" s="254"/>
      <c r="F555" s="254"/>
      <c r="G555" s="254"/>
      <c r="H555" s="360"/>
      <c r="I555" s="361"/>
      <c r="J555" s="361"/>
      <c r="K555" s="361"/>
      <c r="L555" s="361"/>
      <c r="M555" s="361"/>
      <c r="N555" s="361"/>
      <c r="O555" s="361"/>
    </row>
    <row r="556" spans="1:15" ht="58.5" customHeight="1">
      <c r="A556" s="262"/>
      <c r="B556" s="246"/>
      <c r="C556" s="254"/>
      <c r="D556" s="254"/>
      <c r="E556" s="254"/>
      <c r="F556" s="254"/>
      <c r="G556" s="254"/>
      <c r="H556" s="360"/>
      <c r="I556" s="361"/>
      <c r="J556" s="361"/>
      <c r="K556" s="361"/>
      <c r="L556" s="361"/>
      <c r="M556" s="361"/>
      <c r="N556" s="361"/>
      <c r="O556" s="361"/>
    </row>
    <row r="557" spans="1:15" ht="58.5" customHeight="1">
      <c r="A557" s="264"/>
      <c r="B557" s="246"/>
      <c r="C557" s="246"/>
      <c r="D557" s="246"/>
      <c r="E557" s="246"/>
      <c r="F557" s="246"/>
      <c r="G557" s="246"/>
      <c r="H557" s="360"/>
      <c r="I557" s="361"/>
      <c r="J557" s="361"/>
      <c r="K557" s="361"/>
      <c r="L557" s="361"/>
      <c r="M557" s="361"/>
      <c r="N557" s="361"/>
      <c r="O557" s="361"/>
    </row>
  </sheetData>
  <mergeCells count="2">
    <mergeCell ref="A1:G1"/>
    <mergeCell ref="A281:G281"/>
  </mergeCells>
  <printOptions/>
  <pageMargins left="0.15748031496062992" right="0.2755905511811024" top="0.15748031496062992" bottom="0.1968503937007874" header="0.2755905511811024" footer="0.11811023622047245"/>
  <pageSetup horizontalDpi="600" verticalDpi="600" orientation="landscape" scale="18" r:id="rId3"/>
  <headerFooter>
    <oddHeader>&amp;L&amp;"Arial,Regular"&amp;10&amp;K000000ORARIO SETTIMANALE 2° ANNO</oddHeader>
    <oddFooter>&amp;C&amp;"Helvetica Neue,Regular"&amp;12&amp;K000000&amp;P</oddFooter>
  </headerFooter>
  <rowBreaks count="12" manualBreakCount="12">
    <brk id="39" max="16383" man="1"/>
    <brk id="56" max="16383" man="1"/>
    <brk id="72" max="16383" man="1"/>
    <brk id="88" max="16383" man="1"/>
    <brk id="104" max="16383" man="1"/>
    <brk id="119" max="16383" man="1"/>
    <brk id="135" max="16383" man="1"/>
    <brk id="152" max="16383" man="1"/>
    <brk id="280" max="16383" man="1"/>
    <brk id="393" max="16383" man="1"/>
    <brk id="434" max="16383" man="1"/>
    <brk id="489" max="16383" man="1"/>
  </rowBreaks>
  <colBreaks count="1" manualBreakCount="1">
    <brk id="7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angela.tramontano</dc:creator>
  <cp:keywords/>
  <dc:description/>
  <cp:lastModifiedBy>Amministratore</cp:lastModifiedBy>
  <cp:lastPrinted>2021-11-25T11:53:01Z</cp:lastPrinted>
  <dcterms:created xsi:type="dcterms:W3CDTF">2020-10-30T07:34:05Z</dcterms:created>
  <dcterms:modified xsi:type="dcterms:W3CDTF">2022-02-14T08:36:49Z</dcterms:modified>
  <cp:category/>
  <cp:version/>
  <cp:contentType/>
  <cp:contentStatus/>
</cp:coreProperties>
</file>